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8460" windowHeight="6285" tabRatio="408" firstSheet="2" activeTab="2"/>
  </bookViews>
  <sheets>
    <sheet name="1017320 (1017321+1017324)" sheetId="9" r:id="rId1"/>
    <sheet name="1517462+1517463+1517464(Оля)" sheetId="10" r:id="rId2"/>
    <sheet name="1517367 Амбулаторії" sheetId="11" r:id="rId3"/>
  </sheets>
  <definedNames>
    <definedName name="_xlnm.Print_Area" localSheetId="0">'1017320 (1017321+1017324)'!$A$1:$O$239</definedName>
    <definedName name="_xlnm.Print_Area" localSheetId="2">'1517367 Амбулаторії'!$A$1:$O$53</definedName>
    <definedName name="_xlnm.Print_Area" localSheetId="1">'1517462+1517463+1517464(Оля)'!$A$1:$O$191</definedName>
  </definedNames>
  <calcPr calcId="124519"/>
</workbook>
</file>

<file path=xl/calcChain.xml><?xml version="1.0" encoding="utf-8"?>
<calcChain xmlns="http://schemas.openxmlformats.org/spreadsheetml/2006/main">
  <c r="I31" i="11"/>
  <c r="G31"/>
  <c r="K30"/>
  <c r="K31" s="1"/>
  <c r="N44" l="1"/>
  <c r="N42"/>
  <c r="N40"/>
  <c r="K64" i="10"/>
  <c r="K68" s="1"/>
  <c r="M68" s="1"/>
  <c r="I64"/>
  <c r="M67"/>
  <c r="M63"/>
  <c r="M61"/>
  <c r="M58"/>
  <c r="M52"/>
  <c r="M54"/>
  <c r="M56"/>
  <c r="M44"/>
  <c r="K75"/>
  <c r="I75"/>
  <c r="M74"/>
  <c r="M75"/>
  <c r="M50"/>
  <c r="M48"/>
  <c r="M46"/>
  <c r="M141" i="9"/>
  <c r="K56"/>
  <c r="J231"/>
  <c r="L231"/>
  <c r="M231"/>
  <c r="J232"/>
  <c r="L232"/>
  <c r="L230"/>
  <c r="M232"/>
  <c r="I232"/>
  <c r="I231"/>
  <c r="J228"/>
  <c r="L228"/>
  <c r="M228"/>
  <c r="J229"/>
  <c r="L229"/>
  <c r="M229"/>
  <c r="I229"/>
  <c r="I228"/>
  <c r="I227"/>
  <c r="J225"/>
  <c r="L225"/>
  <c r="M225"/>
  <c r="J226"/>
  <c r="L226"/>
  <c r="M226"/>
  <c r="I226"/>
  <c r="I225"/>
  <c r="I224"/>
  <c r="J222"/>
  <c r="L222"/>
  <c r="M222"/>
  <c r="I222"/>
  <c r="J223"/>
  <c r="L223"/>
  <c r="M223"/>
  <c r="I223"/>
  <c r="J220"/>
  <c r="L220"/>
  <c r="M220"/>
  <c r="J221"/>
  <c r="L221"/>
  <c r="M221"/>
  <c r="I221"/>
  <c r="I220"/>
  <c r="I219"/>
  <c r="I217"/>
  <c r="J217"/>
  <c r="L217"/>
  <c r="M217"/>
  <c r="J218"/>
  <c r="L218"/>
  <c r="M218"/>
  <c r="I218"/>
  <c r="I216" s="1"/>
  <c r="J214"/>
  <c r="L214"/>
  <c r="M214"/>
  <c r="J215"/>
  <c r="L215"/>
  <c r="M215"/>
  <c r="I215"/>
  <c r="I214"/>
  <c r="I213" s="1"/>
  <c r="J211"/>
  <c r="L211"/>
  <c r="M211"/>
  <c r="J212"/>
  <c r="J210" s="1"/>
  <c r="L212"/>
  <c r="M212"/>
  <c r="I212"/>
  <c r="I211"/>
  <c r="I210" s="1"/>
  <c r="J208"/>
  <c r="L208"/>
  <c r="M208"/>
  <c r="I208"/>
  <c r="J209"/>
  <c r="L209"/>
  <c r="M209"/>
  <c r="I209"/>
  <c r="J206"/>
  <c r="L206"/>
  <c r="M206"/>
  <c r="I206"/>
  <c r="J207"/>
  <c r="L207"/>
  <c r="M207"/>
  <c r="I207"/>
  <c r="J204"/>
  <c r="L204"/>
  <c r="M204"/>
  <c r="J205"/>
  <c r="L205"/>
  <c r="M205"/>
  <c r="I205"/>
  <c r="I204"/>
  <c r="J201"/>
  <c r="L201"/>
  <c r="M201"/>
  <c r="J202"/>
  <c r="L202"/>
  <c r="M202"/>
  <c r="I202"/>
  <c r="I201"/>
  <c r="J198"/>
  <c r="L198"/>
  <c r="M198"/>
  <c r="J199"/>
  <c r="L199"/>
  <c r="M199"/>
  <c r="I199"/>
  <c r="I198"/>
  <c r="J196"/>
  <c r="L196"/>
  <c r="M196"/>
  <c r="J195"/>
  <c r="L195"/>
  <c r="M195"/>
  <c r="I195"/>
  <c r="I196"/>
  <c r="J194"/>
  <c r="L194"/>
  <c r="M194"/>
  <c r="J193"/>
  <c r="L193"/>
  <c r="M193"/>
  <c r="I194"/>
  <c r="I193"/>
  <c r="J191"/>
  <c r="J190"/>
  <c r="L191"/>
  <c r="L190" s="1"/>
  <c r="M191"/>
  <c r="M190"/>
  <c r="I191"/>
  <c r="I190"/>
  <c r="J188"/>
  <c r="L188"/>
  <c r="M188"/>
  <c r="J189"/>
  <c r="L189"/>
  <c r="M189"/>
  <c r="I189"/>
  <c r="I188"/>
  <c r="J186"/>
  <c r="L186"/>
  <c r="M186"/>
  <c r="L185"/>
  <c r="M185"/>
  <c r="J185"/>
  <c r="I186"/>
  <c r="I185"/>
  <c r="I184"/>
  <c r="J230"/>
  <c r="M230"/>
  <c r="M64" i="10"/>
  <c r="I68"/>
  <c r="J227" i="9"/>
  <c r="L227"/>
  <c r="M227"/>
  <c r="J224"/>
  <c r="L224"/>
  <c r="M224"/>
  <c r="J219"/>
  <c r="L219"/>
  <c r="M219"/>
  <c r="J216"/>
  <c r="L216"/>
  <c r="M216"/>
  <c r="J213"/>
  <c r="L213"/>
  <c r="M213"/>
  <c r="L210"/>
  <c r="M210"/>
  <c r="J203"/>
  <c r="L203"/>
  <c r="M203"/>
  <c r="I203"/>
  <c r="J200"/>
  <c r="L200"/>
  <c r="M200"/>
  <c r="I200"/>
  <c r="J197"/>
  <c r="L197"/>
  <c r="M197"/>
  <c r="I197"/>
  <c r="J192"/>
  <c r="L192"/>
  <c r="M192"/>
  <c r="I192"/>
  <c r="L187"/>
  <c r="M187"/>
  <c r="J187"/>
  <c r="I187"/>
  <c r="J184"/>
  <c r="L184" s="1"/>
  <c r="M184" s="1"/>
  <c r="M145"/>
  <c r="M136"/>
  <c r="L182"/>
  <c r="M182" s="1"/>
  <c r="J182"/>
  <c r="G182"/>
  <c r="L181"/>
  <c r="M181"/>
  <c r="J181"/>
  <c r="M180"/>
  <c r="L177"/>
  <c r="M177"/>
  <c r="L176"/>
  <c r="M176" s="1"/>
  <c r="J175"/>
  <c r="L175" s="1"/>
  <c r="M175" s="1"/>
  <c r="J174"/>
  <c r="L174"/>
  <c r="M174"/>
  <c r="J173"/>
  <c r="L173" s="1"/>
  <c r="M173" s="1"/>
  <c r="M171"/>
  <c r="L171"/>
  <c r="J170"/>
  <c r="L170" s="1"/>
  <c r="M170" s="1"/>
  <c r="J169"/>
  <c r="L169" s="1"/>
  <c r="M169" s="1"/>
  <c r="I168"/>
  <c r="L167"/>
  <c r="L168"/>
  <c r="J167"/>
  <c r="J168" s="1"/>
  <c r="G167"/>
  <c r="I166"/>
  <c r="J165"/>
  <c r="J166" s="1"/>
  <c r="L166" s="1"/>
  <c r="M166" s="1"/>
  <c r="I164"/>
  <c r="L163"/>
  <c r="L164"/>
  <c r="J163"/>
  <c r="J164" s="1"/>
  <c r="G163"/>
  <c r="I160"/>
  <c r="J159"/>
  <c r="J160" s="1"/>
  <c r="L160" s="1"/>
  <c r="M160" s="1"/>
  <c r="I158"/>
  <c r="L157"/>
  <c r="L158"/>
  <c r="J157"/>
  <c r="J158"/>
  <c r="G157"/>
  <c r="I156"/>
  <c r="L155"/>
  <c r="L156"/>
  <c r="J155"/>
  <c r="J156"/>
  <c r="G155"/>
  <c r="I153"/>
  <c r="I154"/>
  <c r="J154"/>
  <c r="L154" s="1"/>
  <c r="M154" s="1"/>
  <c r="M118"/>
  <c r="M107"/>
  <c r="M93"/>
  <c r="M97"/>
  <c r="M87"/>
  <c r="J153"/>
  <c r="L153"/>
  <c r="M153" s="1"/>
  <c r="M155"/>
  <c r="M156"/>
  <c r="M157"/>
  <c r="M158"/>
  <c r="L159"/>
  <c r="M159"/>
  <c r="M163"/>
  <c r="M164"/>
  <c r="L165"/>
  <c r="M165"/>
  <c r="M167"/>
  <c r="M168"/>
  <c r="K57"/>
  <c r="E26" s="1"/>
  <c r="M55"/>
  <c r="M56"/>
  <c r="M50"/>
  <c r="M51"/>
  <c r="M54"/>
  <c r="M53"/>
  <c r="M49"/>
  <c r="M52"/>
  <c r="I57"/>
  <c r="K64"/>
  <c r="I64"/>
  <c r="M63"/>
  <c r="M64" s="1"/>
  <c r="K47"/>
  <c r="I47"/>
  <c r="K46"/>
  <c r="I46"/>
  <c r="K45"/>
  <c r="I45"/>
  <c r="M57"/>
  <c r="F25" s="1"/>
  <c r="M71"/>
  <c r="M75" s="1"/>
  <c r="I230" l="1"/>
</calcChain>
</file>

<file path=xl/sharedStrings.xml><?xml version="1.0" encoding="utf-8"?>
<sst xmlns="http://schemas.openxmlformats.org/spreadsheetml/2006/main" count="1013" uniqueCount="488">
  <si>
    <t>ЗАТВЕРДЖЕНО</t>
  </si>
  <si>
    <t>1.</t>
  </si>
  <si>
    <t>(КПКВК МБ)</t>
  </si>
  <si>
    <t>2.</t>
  </si>
  <si>
    <t>(КФКВК)</t>
  </si>
  <si>
    <t>(найменування бюджетної програми)</t>
  </si>
  <si>
    <t>3.</t>
  </si>
  <si>
    <t>4.</t>
  </si>
  <si>
    <t>тис.грн.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</si>
  <si>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</si>
  <si>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</si>
  <si>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</si>
  <si>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</si>
  <si>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</si>
  <si>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</si>
  <si>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</si>
  <si>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</si>
  <si>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9.</t>
  </si>
  <si>
    <t>10.</t>
  </si>
  <si>
    <t>11.</t>
  </si>
  <si>
    <t>Одиниця виміру</t>
  </si>
  <si>
    <t>Джерело інформації</t>
  </si>
  <si>
    <t>разом</t>
  </si>
  <si>
    <t>1.1</t>
  </si>
  <si>
    <t>Показники затрат:</t>
  </si>
  <si>
    <t>од.</t>
  </si>
  <si>
    <t>1.2</t>
  </si>
  <si>
    <t>Показники продукту:</t>
  </si>
  <si>
    <t>1.3</t>
  </si>
  <si>
    <t>Показники ефективності:</t>
  </si>
  <si>
    <t>1.4</t>
  </si>
  <si>
    <t>Показники якості:</t>
  </si>
  <si>
    <t>%</t>
  </si>
  <si>
    <t>1</t>
  </si>
  <si>
    <t>2</t>
  </si>
  <si>
    <t>3</t>
  </si>
  <si>
    <t>ПОГОДЖЕНО:</t>
  </si>
  <si>
    <t>Підпрограми, спрямовані на досягнення мети,визначеної паспортом бюджетної програми:</t>
  </si>
  <si>
    <t>КПКВК</t>
  </si>
  <si>
    <t>Назва підпрограми</t>
  </si>
  <si>
    <t>Розрахунок</t>
  </si>
  <si>
    <t xml:space="preserve"> П А С П О Р Т</t>
  </si>
  <si>
    <t>Обсяг бюджетних призначень/бюджетних асигнувань:</t>
  </si>
  <si>
    <t xml:space="preserve">тис.гривень, у тому числі  загального фонду </t>
  </si>
  <si>
    <t>тис.гривень</t>
  </si>
  <si>
    <t>КФКВК</t>
  </si>
  <si>
    <t>Обсяги фінансування бюджетної програми у розрізі підпрограм та завдань:</t>
  </si>
  <si>
    <t>Підпрограма/ завдання бюджетної програми</t>
  </si>
  <si>
    <t>Назва регіональної цільової програми та підпрограми</t>
  </si>
  <si>
    <t>Загальний фонд</t>
  </si>
  <si>
    <t>Спеціальний фонд</t>
  </si>
  <si>
    <t>Назва показника</t>
  </si>
  <si>
    <t>Значення показника</t>
  </si>
  <si>
    <t>Джерела фінансування інвестиційних проектів у розрізі підпрограм</t>
  </si>
  <si>
    <t xml:space="preserve">Код 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</si>
  <si>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</si>
  <si>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</si>
  <si>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</si>
  <si>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</t>
  </si>
  <si>
    <t>Пояснення, що характеризують джерела фінансування</t>
  </si>
  <si>
    <t>(тис. грн.)</t>
  </si>
  <si>
    <t>Надходження із бюджету</t>
  </si>
  <si>
    <t>Усього:</t>
  </si>
  <si>
    <t xml:space="preserve">Наказ </t>
  </si>
  <si>
    <t>Наказ</t>
  </si>
  <si>
    <t>( найменування головного розпорядника коштів місцевого бюджету)</t>
  </si>
  <si>
    <t>( найменування місцевого фінансового органу)</t>
  </si>
  <si>
    <t xml:space="preserve"> Департаменту фінансів  Чернігівської облдержадміністрації</t>
  </si>
  <si>
    <t>Передані кошти бюджету розвитку  обласного бюджету</t>
  </si>
  <si>
    <t xml:space="preserve">Проектно-кошторисна документація </t>
  </si>
  <si>
    <t xml:space="preserve">та спеціального фонду </t>
  </si>
  <si>
    <t>Підстави для виконання бюджетної програми</t>
  </si>
  <si>
    <t>Разом                     ( тис. грн)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</si>
  <si>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</si>
  <si>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</si>
  <si>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програм,що виконуються у складі бюджетної програми:</t>
  </si>
  <si>
    <t>бюджетної програми місцевого бюджету на 2018 рік</t>
  </si>
  <si>
    <t>1.1.1</t>
  </si>
  <si>
    <t>1.2.1</t>
  </si>
  <si>
    <t>середні витрати на реконструкцію  одного об'єкту</t>
  </si>
  <si>
    <t>1.3.1</t>
  </si>
  <si>
    <t xml:space="preserve"> Чернігівської облдержадміністрації та Департаменту фінансів Чернігівської </t>
  </si>
  <si>
    <t xml:space="preserve">облдержадміністрації </t>
  </si>
  <si>
    <t>2.1</t>
  </si>
  <si>
    <t>2.1.1</t>
  </si>
  <si>
    <t>2.2</t>
  </si>
  <si>
    <t>2.2.1</t>
  </si>
  <si>
    <t>2.3</t>
  </si>
  <si>
    <t>2.3.1</t>
  </si>
  <si>
    <t>Розрахунок ( показник пункту 2.1.1  /  показник пункту 2.2.1)</t>
  </si>
  <si>
    <t>2.4</t>
  </si>
  <si>
    <t>2.4.1</t>
  </si>
  <si>
    <t>4</t>
  </si>
  <si>
    <t>Розрахунок ( показник пункту 1.1.1  /  показник пункту 1.2.1)</t>
  </si>
  <si>
    <t>1.4.1</t>
  </si>
  <si>
    <t>3.1</t>
  </si>
  <si>
    <t>3.1.1</t>
  </si>
  <si>
    <t>3.2</t>
  </si>
  <si>
    <t>3.2.1</t>
  </si>
  <si>
    <t>3.3</t>
  </si>
  <si>
    <t>3.4</t>
  </si>
  <si>
    <t>3.4.1</t>
  </si>
  <si>
    <t>Розрахунок ( показник пункту 4.1.1  /  показник пункту 4.2.1)</t>
  </si>
  <si>
    <t>4.1</t>
  </si>
  <si>
    <t>4.1.1</t>
  </si>
  <si>
    <t>4.2</t>
  </si>
  <si>
    <t>4.2.1</t>
  </si>
  <si>
    <t>4.3</t>
  </si>
  <si>
    <t>4.3.1</t>
  </si>
  <si>
    <t>4.4</t>
  </si>
  <si>
    <t>4.4.1</t>
  </si>
  <si>
    <t xml:space="preserve">Управління капітального будівництва облдержадміністрації </t>
  </si>
  <si>
    <t xml:space="preserve">                                      (найменування головного розпорядника)</t>
  </si>
  <si>
    <t xml:space="preserve">                                      (найменування відповідального виконавця)</t>
  </si>
  <si>
    <t>0490</t>
  </si>
  <si>
    <t xml:space="preserve">Співфінансування інвестиційних проектів, що реалізуються за рахунок коштів державного фонду регіонального розвитку </t>
  </si>
  <si>
    <t>Виконання інвестиційних проектів в рамках здійснення заходів щодо соіально-економічного розвитку окремих територій</t>
  </si>
  <si>
    <t>Забезпечення капітального будівництва об'єктів</t>
  </si>
  <si>
    <r>
      <t>Забезпечення реконструкції об'є</t>
    </r>
    <r>
      <rPr>
        <sz val="14"/>
        <rFont val="Times New Roman"/>
        <family val="1"/>
        <charset val="204"/>
      </rPr>
      <t>ктів</t>
    </r>
  </si>
  <si>
    <t xml:space="preserve">Забезпечення реконструкції об'єктів </t>
  </si>
  <si>
    <t>Забезпечення проведення капітального ремонту об'єкту транспортної інфраструктури</t>
  </si>
  <si>
    <t>Завдання 1 - Забезпечення реконструкції об'єктів</t>
  </si>
  <si>
    <t>Спільне розпорядження ОДА та облради</t>
  </si>
  <si>
    <t>кількість об'єктів</t>
  </si>
  <si>
    <t>Завдання 2 - Забезпечення капітального будівництва об'єктів</t>
  </si>
  <si>
    <t xml:space="preserve">середні витрати на будівництво одного об'єкту </t>
  </si>
  <si>
    <t>рівень готовності об'єкту будівництва: коригування РП школи №5 на 520 місць по вул.Вокзальній в м. Носівка (коригування №2)</t>
  </si>
  <si>
    <t>79,00</t>
  </si>
  <si>
    <t xml:space="preserve"> обсяг видатків на проведення капітального ремонту</t>
  </si>
  <si>
    <t>площа шляхів, на яких планується провести капітальний ремонт</t>
  </si>
  <si>
    <t>тис.кв.м</t>
  </si>
  <si>
    <t>середні витрати на 1 кв.м капітального ремонту</t>
  </si>
  <si>
    <t>Завдання 4 - Забезпечення реконструкції об'єктів</t>
  </si>
  <si>
    <r>
      <t>обсяг видатків на реконструкцію об</t>
    </r>
    <r>
      <rPr>
        <sz val="14"/>
        <rFont val="Calibri"/>
        <family val="2"/>
        <charset val="204"/>
      </rPr>
      <t>'</t>
    </r>
    <r>
      <rPr>
        <sz val="14"/>
        <rFont val="Times New Roman"/>
        <family val="1"/>
        <charset val="204"/>
      </rPr>
      <t xml:space="preserve">єктів </t>
    </r>
  </si>
  <si>
    <t xml:space="preserve">середні витрати на реконструкцію одного об'єкту </t>
  </si>
  <si>
    <t>рівень готовності об'єктів  реконструкції: реконструкція гімназії імені О.П.Довженка з застосуванням системи енергозбереження в смт Сосниця</t>
  </si>
  <si>
    <t>4.4.2</t>
  </si>
  <si>
    <t>рівень готовності об'єктів  реконструкції: реконструкція приміщень ДНЗ №23 по вул.Козачій, 21 під будинок-інтернат для громадян похилого віку в м.Прилуки чернігівської області</t>
  </si>
  <si>
    <t>4.4.3</t>
  </si>
  <si>
    <t>рівень готовності об'єктів  реконструкції: реконструкція дитячого садка в с.Богданівка, вул.Широка, 30 Прилуцького району Чернігівської області</t>
  </si>
  <si>
    <t>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</si>
  <si>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Вільний залишок коштів стабілізаційної дотації з державного бюджету місцевим бюджетам</t>
  </si>
  <si>
    <t>Інша субвенція, надана Носівським районним бюджетом</t>
  </si>
  <si>
    <t>Капітальний ремонт дорожнього покриття протяжністю 760 метрів по вул. Центральній, с.Мрин Носівського району Чернігівської області</t>
  </si>
  <si>
    <t>Субвенція з державного бюджету місцевим бюджетам на здій.зах.щодо соц.-ек. розв. окремих територій</t>
  </si>
  <si>
    <t>Реконструкція гімназії імені О.П.Довженка з застосуванням системи енергозбереження в смт Сосниця</t>
  </si>
  <si>
    <t>Інша субвенція, надана  Сосницьким районним бюджетом</t>
  </si>
  <si>
    <t>Реконструкція приміщень ДНЗ №23 по вул.Козачій, 21 під будинок-інтернат для громадян похилого віку в м.Прилуки Чернігівської області</t>
  </si>
  <si>
    <t>Залишок коштів бюджету розвитку обласного бюджету</t>
  </si>
  <si>
    <t>Реконструкція дитячого садка в с.Богданівка, вул.Широка, 30 Прилуцького району Чернігівської області</t>
  </si>
  <si>
    <t>Інша субвенція, надана  Прилуцьким районним бюджетом</t>
  </si>
  <si>
    <t>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</si>
  <si>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</si>
  <si>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Виконання інвестиційних проектів</t>
  </si>
  <si>
    <t>(у редакції наказу Управління капітального будівництва</t>
  </si>
  <si>
    <t>Управління капітального будівництва Чернігівської     облдержадміністрації</t>
  </si>
  <si>
    <r>
      <t xml:space="preserve">Ріпкинська загальноосвітня школа </t>
    </r>
    <r>
      <rPr>
        <sz val="12"/>
        <rFont val="Calibri"/>
        <family val="2"/>
        <charset val="204"/>
      </rPr>
      <t>I-III</t>
    </r>
    <r>
      <rPr>
        <sz val="12"/>
        <rFont val="Times New Roman"/>
        <family val="1"/>
        <charset val="204"/>
      </rPr>
      <t xml:space="preserve">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  </r>
  </si>
  <si>
    <t>Інша субвенція надана Ріпкинським районним бюджетом</t>
  </si>
  <si>
    <r>
      <t xml:space="preserve"> від ___________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___/___</t>
    </r>
    <r>
      <rPr>
        <u/>
        <sz val="13.5"/>
        <rFont val="Times New Roman"/>
        <family val="1"/>
        <charset val="204"/>
      </rPr>
      <t>___</t>
    </r>
    <r>
      <rPr>
        <sz val="13.5"/>
        <rFont val="Times New Roman"/>
        <family val="1"/>
        <charset val="204"/>
      </rPr>
      <t>___)</t>
    </r>
  </si>
  <si>
    <t>Кінотеатр "Літній" по вул. Б.Майстренка, 8, в м. Новгород-Сіверському - реконструкція під спортивну залу (коригування)</t>
  </si>
  <si>
    <t>Інша субвенція надана Новгород-Сіверським міським  бюджетом</t>
  </si>
  <si>
    <t>Пологово-гінекологічне відділення по вул.Жовтневій, 66, в м.Бахмачі - реконструкція з застосуванням енергозберігаючих технологій</t>
  </si>
  <si>
    <t>Інша субвенція надана Бахмацьким районним  бюджетом</t>
  </si>
  <si>
    <t>Дільнича лікарня на 100 ліжок з поліклінікою на 200 відвідувань в смт Талалаївка - будівництво</t>
  </si>
  <si>
    <t xml:space="preserve">¹ Код функціональної класифікації видатків та кредитування бюджету вказується лише у випадку, коли бюджетна програма не поділяється на підпрограми.   </t>
  </si>
  <si>
    <t xml:space="preserve"> 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</si>
  <si>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 xml:space="preserve"> ³ Прогноз видатків до кінця реалізації інвестиційного проекту зазначається з розбивкою за роками.</t>
  </si>
  <si>
    <t xml:space="preserve">Начальник Управління капітального будівництва облдержадміністрації                                                                                                    _________________ Б.М. Нечепа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</si>
  <si>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Департаменту фінансів облдержадміністрації                                                                                                                                  __________________ В.В. Дудко
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</si>
  <si>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</si>
  <si>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 xml:space="preserve">Забезпечення капітального будівництва об'єктів </t>
  </si>
  <si>
    <t>5</t>
  </si>
  <si>
    <t>6</t>
  </si>
  <si>
    <t xml:space="preserve">Забезпечення проведення капітального ремонту об'єктів </t>
  </si>
  <si>
    <t>7</t>
  </si>
  <si>
    <t>8</t>
  </si>
  <si>
    <t>Забезпечення виготовлення проектно-кошторисної документації</t>
  </si>
  <si>
    <t>рівень готовності об'єкту реконструкції: реконструкція стадіону Спеціалізованої дитячо-юнацької школи олімпійського резерву з футболу "Юність" по проспекту Перемоги, 110 в м.Чернігові</t>
  </si>
  <si>
    <t>1.4.2</t>
  </si>
  <si>
    <t>рівень готовності об'єкту реконструкції: кінотеатр "Літній" по вул. Б.Майстренка, 8, в м. Новгород-Сіверському - реконструкція під спортивну залу (коригування)</t>
  </si>
  <si>
    <t>1.4.3</t>
  </si>
  <si>
    <t>рівень готовності об'єкту реконструкції: пологово-гінекологічне відділення по вул.Жовтневій, 66, в м.Бахмачі - реконструкція з застосуванням енергозберігаючих технологій</t>
  </si>
  <si>
    <t>1.4.4</t>
  </si>
  <si>
    <t>рівень готовності об'єкту реконструкції: терапевтичний корпус комунально-лікувального профілактичного закладу "Чернігівська обласна лікарня" по вул. Волковича, 25, в м. Чернігові - реконструкція будівлі (комплексна термомодернізація)</t>
  </si>
  <si>
    <t>2.4.2</t>
  </si>
  <si>
    <t>рівень готовності об'єкту будівництва: дільнича лікарня на 100 ліжок з поліклінікою на 200 відвідувань в смт Талалаївка - будівництво</t>
  </si>
  <si>
    <t>33,00</t>
  </si>
  <si>
    <t xml:space="preserve">Завдання 3 - Забезпечення проведення капітального ремонту об'єктів </t>
  </si>
  <si>
    <t>3.3.1</t>
  </si>
  <si>
    <t xml:space="preserve">середні витрати на капітальний ремонт одного об'єкту </t>
  </si>
  <si>
    <t>Розрахунок ( показник пункту 3.1.1  /  показник пункту 3.2.1)</t>
  </si>
  <si>
    <t>рівень готовності об'єкту капітального ремонту: будівля головного корпусу комунально-лікувального профілактичного закладу "Чернігівська обласна дитяча лікарня" по вул. Пирогова, 16, в м. Чернігові - капітальний ремонт  із застосуванням енергозберігаючих технологій по комплексній термомодернізації</t>
  </si>
  <si>
    <t>3.4.2</t>
  </si>
  <si>
    <t>рівень готовності об'єкту капітального ремонту: Ріпкинська загальноосвітня школа I-III ступеня №2, по вул. Пирогова, 5, у смт Ріпки - капітальний ремонт покрівлі з виділенням черговості: перша черга - утеплення перекриття корпусу №1; друга черга - утеплення покриття корпусу №2; третя черга - утеплення перекриття корпусу №3 (у рамках впровадження комплексу заходів з енергозбереження)</t>
  </si>
  <si>
    <t>60,00</t>
  </si>
  <si>
    <t>Завдання 5 - Забезпечення капітального будівництва об'єктів</t>
  </si>
  <si>
    <t>5.1</t>
  </si>
  <si>
    <t>5.1.1</t>
  </si>
  <si>
    <t>5.2</t>
  </si>
  <si>
    <t>5.2.1</t>
  </si>
  <si>
    <t>5.3</t>
  </si>
  <si>
    <t>5.3.1</t>
  </si>
  <si>
    <t>Розрахунок ( показник пункту 5.1.1  /  показник пункту 5.2.1)</t>
  </si>
  <si>
    <t>5.4</t>
  </si>
  <si>
    <t>5.4.1</t>
  </si>
  <si>
    <t>Завдання 6 - Забезпечення проведення капітального ремонту об'єкту транспортної інфраструктури</t>
  </si>
  <si>
    <t>6.1</t>
  </si>
  <si>
    <t>6.1.1</t>
  </si>
  <si>
    <t>6.2</t>
  </si>
  <si>
    <t>6.2.1</t>
  </si>
  <si>
    <t>6.3</t>
  </si>
  <si>
    <t>6.3.1</t>
  </si>
  <si>
    <t>Розрахунок (показник пункту 6.1.1  /  показник пункту 6.2.1)</t>
  </si>
  <si>
    <t>6.4</t>
  </si>
  <si>
    <t>6.4.1</t>
  </si>
  <si>
    <t>рівень готовності об'єкту капітального ремонту: капітальний ремонт дорожнього покриття протяжністю 760 метрів по вул. Центральній, с.Мрин Носівського району Чернігівської області</t>
  </si>
  <si>
    <t>Коригування РП школи № 5 на 520 місць по вул. Вокзальній в м. Носівка (Коригування №2)</t>
  </si>
  <si>
    <t>Інша субвенція надана Носівським  міським  бюджетом</t>
  </si>
  <si>
    <t>Інша субвенція надана Талалаївським районним  бюджетом</t>
  </si>
  <si>
    <t xml:space="preserve">Амбулаторія загальної практики сімейної медицини (на 1-2 лікаря) по вул. Лесі Українки, 6в, в с. Бахмач, Бахмацького району Чернігівської області – будівництво (в т.ч. оплата проектно-вишукувальних робіт та експертизи) </t>
  </si>
  <si>
    <t>Амбулаторія загальної практики сімейної медицини (на 1-2 лікаря) по вул. Незалежності, в с. Журавка Варвинського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</si>
  <si>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Амосова, в с. Хоробичі Городнянського 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</si>
  <si>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4/1, в селищі Тростянець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</si>
  <si>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Миру, 190, в с. Гремяч Новгород-Сіверського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</si>
  <si>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Перемоги, 2Б, в с. Киїнка Чернігівського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</si>
  <si>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Незалежності, 28а, в с. Кобижча Бобровицького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</si>
  <si>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25, в с. Вертіївка Ніжинського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</si>
  <si>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с. Високе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</si>
  <si>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Розумовських, в с. Лемеші Козелецького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</si>
  <si>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Кільцевій, в с. Нехаївка Коропського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</si>
  <si>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Шевченка, 94, в с. Салтикова Дівиця Куликівського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</si>
  <si>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Молодіжній, в с. Стольне Менського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</si>
  <si>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3-4 лікаря) по вул. Олександра Агеєва, 51а, в смт Парафіївка Ічнянського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</si>
  <si>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Квітковій, 19, в с. Плиски Борзнянського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</si>
  <si>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Шлях, в с. Чорнотичі Сосницького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</si>
  <si>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Перемоги, 2Б, в с. Тур'я Сновського району Чернігівської області – будівництво (в т.ч. оплата проектно-вишукувальних робіт та експертизи)</t>
  </si>
  <si>
    <t>Амбулаторія загальної практики сімейної медицини (на 1-2 лікаря) по вул. Центральній, в смт Холми Корюківського району Чернігівської області – будівництво (в т.ч. оплата проектно-вишукувальних робіт та експертизи)</t>
  </si>
  <si>
    <t>Завдання 7 - Забезпечення виготовлення проектно-кошторисної документації</t>
  </si>
  <si>
    <t>обсяг видатків на виготовлення проектно-кошторисної документації</t>
  </si>
  <si>
    <t>кількість проектів</t>
  </si>
  <si>
    <t xml:space="preserve">середні витрати на виготовлення одного проекту </t>
  </si>
  <si>
    <t>7.1</t>
  </si>
  <si>
    <t>7.1.1</t>
  </si>
  <si>
    <t>7.2</t>
  </si>
  <si>
    <t>7.2.1</t>
  </si>
  <si>
    <t>7.3</t>
  </si>
  <si>
    <t>7.3.1</t>
  </si>
  <si>
    <t>7.4</t>
  </si>
  <si>
    <t>7.4.1</t>
  </si>
  <si>
    <t>Розрахунок ( показник пункту 7.1.1  /  показник пункту 7.2.1)</t>
  </si>
  <si>
    <t>рівень готовності проектів</t>
  </si>
  <si>
    <t>100,00</t>
  </si>
  <si>
    <t>Розрахунок (показник пункту 8.1.1  /  показник пункту 8.2.1)</t>
  </si>
  <si>
    <t>рівень готовності об'єктів</t>
  </si>
  <si>
    <t>8.1</t>
  </si>
  <si>
    <t>8.1.1</t>
  </si>
  <si>
    <t>8.2</t>
  </si>
  <si>
    <t>8.2.1</t>
  </si>
  <si>
    <t>8.3</t>
  </si>
  <si>
    <t>8.3.1</t>
  </si>
  <si>
    <t>8.4</t>
  </si>
  <si>
    <t>8.4.1</t>
  </si>
  <si>
    <r>
      <t xml:space="preserve">Мета бюджетної програми  </t>
    </r>
    <r>
      <rPr>
        <u/>
        <sz val="15"/>
        <rFont val="Times New Roman"/>
        <family val="1"/>
        <charset val="204"/>
      </rPr>
      <t>здійснення заходів щодо співфінансування інвестиційних проектів, та спрямованих на розвиток системи охорони здоров'я у сільській місцевості.</t>
    </r>
  </si>
  <si>
    <t xml:space="preserve"> обсяг видатків на реконструкцію об'єктів</t>
  </si>
  <si>
    <t>обсяг видатків на будівництво об'єктів</t>
  </si>
  <si>
    <t xml:space="preserve"> обсяг видатків на проведення капітального ремонту об'єктів</t>
  </si>
  <si>
    <t>Субвенція з державного бюджету місцевим бюджетам на здійснення заходів, спрямованих на розвиток системи охорони здоровя у сільській місцевості</t>
  </si>
  <si>
    <t>Забезпечення будівництва об’єктів системи охорони здоров'я</t>
  </si>
  <si>
    <t>Завдання 8 - Забезпечення капітального будівництва об'єктів системи охорони здоров'я</t>
  </si>
  <si>
    <t>Інша субвенція</t>
  </si>
  <si>
    <t>Спільне розпорядження голів обласної державної адміністрації  і обласної ради від 20.02.2018 №8, від 31.10.2018 №71, від 13.11.2018 №78  "Про внесення змін до показників обласного бюджету", від 07.03.2018 №10, від 26.06.2018 року №40, від 16.07.2018 №44, від 20.09.2018 №58, від 16.10.2018 №66  " Про виділення коштів".</t>
  </si>
  <si>
    <t>15 січня 2018 року № 6/4</t>
  </si>
  <si>
    <r>
      <t xml:space="preserve"> від __05 грудня 2018 р_</t>
    </r>
    <r>
      <rPr>
        <u/>
        <sz val="13.5"/>
        <rFont val="Times New Roman"/>
        <family val="1"/>
        <charset val="204"/>
      </rPr>
      <t xml:space="preserve"> </t>
    </r>
    <r>
      <rPr>
        <sz val="13.5"/>
        <rFont val="Times New Roman"/>
        <family val="1"/>
        <charset val="204"/>
      </rPr>
      <t>_№ _402</t>
    </r>
    <r>
      <rPr>
        <u/>
        <sz val="13.5"/>
        <rFont val="Times New Roman"/>
        <family val="1"/>
        <charset val="204"/>
      </rPr>
      <t>__</t>
    </r>
    <r>
      <rPr>
        <sz val="13.5"/>
        <rFont val="Times New Roman"/>
        <family val="1"/>
        <charset val="204"/>
      </rPr>
      <t>___/___204</t>
    </r>
    <r>
      <rPr>
        <sz val="13.5"/>
        <rFont val="Times New Roman"/>
        <family val="1"/>
        <charset val="204"/>
      </rPr>
      <t>___)</t>
    </r>
  </si>
  <si>
    <t>Утримання та розвиток автомобільних доріг та дорожньої інфраструктури</t>
  </si>
  <si>
    <t>Рішення сесії обласної ради від 07.12.2017 № 4-11/VII "Про обласний бюджет на 2018 рік", повідомлення ДКСУ від 29.01.2018 № 3, спільне розпорядження голів Чернігівської обласної державної адміністрації та Чернігівської обласної ради від 10.04.2018 № 19, від 26.06.2018 № 40, від 16.07.2018 № 44, від 10.10.2018 № 64 "Про виділення коштів", розпорядження голови Чернігівської обласної державної адміністрації від 17.09.2018 № 522 "Про затвердження переліку об"єктів доріг загального користування, роботи на яких фінансуються за рахунок коштів обласного бюджету", розпорядження голови Чернігівської обласної державної адміністрації від 08.10.2018 № 566 "Про внесення змін до розпорядження голови обласної державної адміністрації від 04.09.2018 № 505", спільне розпорядження голів Чернігівської обласної державної адміністрації та Чернігівської обласної ради від 13.11.2018 № 77, від 27.11.2018 № 85 "Про внесення змін до показників обласного бюджету"</t>
  </si>
  <si>
    <t>Мета бюджетної програми : збереження у 2018 році існуючої мережі автомобільних доріг загального користування місцевого та державного значення, забезпечення задовільних умов руху автотранспорту й безпеки дорожнього руху.</t>
  </si>
  <si>
    <t>0456</t>
  </si>
  <si>
    <t>Утримання та розвиток автомобільних доріг та дорожньої інфраструктури за рахунок субвенції з державного бюджету</t>
  </si>
  <si>
    <t>Утримання та розвиток автомобільних доріг та дорожньої інфраструктури за рахунок трансфертів з інших місцевих бюджетів</t>
  </si>
  <si>
    <t>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</si>
  <si>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Завдання 1</t>
  </si>
  <si>
    <t>Забезпечення проведення капітального ремонту об"єктів транспортної інфраструктури</t>
  </si>
  <si>
    <t>Завдання 2</t>
  </si>
  <si>
    <t>Забезпечення проведення поточного середнього ремонту об"єктів транспортної інфраструктури</t>
  </si>
  <si>
    <t>Завдання 3</t>
  </si>
  <si>
    <t>Проектування поточного середнього ремонту об"єктів транспортної інфраструктури</t>
  </si>
  <si>
    <t>Завдання 4</t>
  </si>
  <si>
    <t>Проектування об"єктів реконструкції автомобільних доріг</t>
  </si>
  <si>
    <t>Завдання 5</t>
  </si>
  <si>
    <t>Проектування капітального ремонту об"єктів транспортної інфраструктури</t>
  </si>
  <si>
    <t>Завдання 6</t>
  </si>
  <si>
    <t>Забезпечення утримання об"єктів транспортної інфраструктури</t>
  </si>
  <si>
    <t>Програма - Утримання та розвиток автомобільних доріг та дорожньої інфраструктури за рахунок субвенції з державного бюджету</t>
  </si>
  <si>
    <t>Завдання 7</t>
  </si>
  <si>
    <t>Розпорядження голови ОДА</t>
  </si>
  <si>
    <t>продукту</t>
  </si>
  <si>
    <t>Проектно-кошторисна документація</t>
  </si>
  <si>
    <t>якості</t>
  </si>
  <si>
    <t>Обсяг видатків на проведення поточного середнього ремонту автомобільних доріг загального користування місцевого значення</t>
  </si>
  <si>
    <t>Обсяг видатків на проведення поточного середнього ремонту вулиць та доріг комунальної власності у населених пунктах</t>
  </si>
  <si>
    <t>Площа автомобільних доріг, на яких планується провести поточний середній ремонт автомобільних доріг загального користування місцевого значення</t>
  </si>
  <si>
    <t>Площа вулично-дорожньої мережі, на яких планується провести поточний середній ремонт вулиць та доріг комунальної власності у населених пунктах</t>
  </si>
  <si>
    <t>Динаміка відремонтованої за рахунок поточного середнього ремонту площі автомобільних доріг порівняно з попереднім роком</t>
  </si>
  <si>
    <t>Динаміка відремонтованої за рахунок поточного середнього ремонту площі вулично-дорожньої мережі порівняно з попереднім роком</t>
  </si>
  <si>
    <t>Обсяг видатків на проектування поточного середнього ремонту автомобільних доріг загального користування місцевого значення</t>
  </si>
  <si>
    <t>Кількість проектів для поточного середнього ремонту</t>
  </si>
  <si>
    <t>Середні витрати на розробку одного проекту для поточного середнього ремонту</t>
  </si>
  <si>
    <t>Кількість робочих проектів</t>
  </si>
  <si>
    <t>Обсяг видатків на проектування капітального ремонту автомобільних доріг загального користування місцевого значення</t>
  </si>
  <si>
    <t>Кількість проектів для капітального ремонту</t>
  </si>
  <si>
    <t>Середні витрати на розробку одного проекту для капітального ремонту</t>
  </si>
  <si>
    <t>Площа вулично-дорожньої мережі, яку планується утримувати</t>
  </si>
  <si>
    <t>Програма - Утримання та розвиток автомобільних доріг та дорожньої інфраструктури за рахунок трансфертів з інших місцевих бюджетів</t>
  </si>
  <si>
    <t>Обсяги видатків на виготовлення проектно-кошторисної документації</t>
  </si>
  <si>
    <t>Кількість проектів для забезпечення проведення поточного середнього ремонту</t>
  </si>
  <si>
    <t>Середні витрати на розробку одного проекту для проведення поточного середнього ремонту</t>
  </si>
  <si>
    <t>32.1</t>
  </si>
  <si>
    <t>33.1</t>
  </si>
  <si>
    <t>Обсяги видатків на проведення поточного середнього ремонту вулиць та доріг комунальної власності та доріг загального користування місцевого значення</t>
  </si>
  <si>
    <t>34.1</t>
  </si>
  <si>
    <t>35.1</t>
  </si>
  <si>
    <t>36.1</t>
  </si>
  <si>
    <t>37.1</t>
  </si>
  <si>
    <t xml:space="preserve">Обсяги видатків на проведення поточного середнього ремонту </t>
  </si>
  <si>
    <t>38.1</t>
  </si>
  <si>
    <t>39.1</t>
  </si>
  <si>
    <t>Проектування утримання об"єктів транспортної інфраструктури</t>
  </si>
  <si>
    <t>Усього :</t>
  </si>
  <si>
    <t>Програма - Здійснення заходів в рамках проведення експерименту з розвитку автомобільних доріг загального користування, ділянок вулиць і доріг міст та інших населених пунктів, що суміщаються з автомобільними дорогами загального користування, в усіх областях та м Києві, а також дорожньої інфраструктури у м Києві</t>
  </si>
  <si>
    <t>Перелік регіональних цільових програм, що виконуються у складі бюджетної програми:</t>
  </si>
  <si>
    <t>Програма фінансування у 2018 році робіт з будівництва, реконструкції, капітального та поточного середнього ремонтів автомобільних доріг загального користування державного значення за рахунок перевиконання надходжень митних платежів на реалізацію експерименту з фінансового забезпечення реалізації заходів з розвитку автомобільних доріг загального користування</t>
  </si>
  <si>
    <t>Завдання 1 - Забезпечення проведення капітального ремонту об"єктів транспортної інфраструктури</t>
  </si>
  <si>
    <t>Затрат :</t>
  </si>
  <si>
    <t xml:space="preserve"> обсяг видатків на проведення капітального ремонту металевого мосту через р Віть на автомобільній дорозі місцевого значення О250303 Новгород-Сіверський-Бирине, км 3+767</t>
  </si>
  <si>
    <t>Обсяг видатків на проведення капітального ремонту дороги вул Незалежності в м Ніжин Чернігівської області (І черга)</t>
  </si>
  <si>
    <t>Продукту</t>
  </si>
  <si>
    <t>Капітальний ремонт металевого мосту через р Віть на автомобільній дорозі місцевого значення О250303 Новгород-Сіверський-Бирине, км 3+767</t>
  </si>
  <si>
    <t>од</t>
  </si>
  <si>
    <t>Капітальний ремонт дороги вул Незалежності в м Ніжин Чернігівської області (І черга)</t>
  </si>
  <si>
    <t>тис кв м</t>
  </si>
  <si>
    <t>Ефективності</t>
  </si>
  <si>
    <t>Середні витрати по капітальнму ремонту металевого мосту через р Віть на автомобільній дорозі місцевого значення О250303 Новгород-Сіверський-Бирине, км 3+767</t>
  </si>
  <si>
    <t>тис грн</t>
  </si>
  <si>
    <t>Розрахунок (п 1.1/п 2.1)</t>
  </si>
  <si>
    <t>Середня вартість 1 кв м капітального ремонту дороги вул Незалежності в м Ніжин Чернігівської області</t>
  </si>
  <si>
    <t>Розрахунок (п 1.2/п 2.2)</t>
  </si>
  <si>
    <t>Якості</t>
  </si>
  <si>
    <t>Рівень готовності об"єкту - Капітальний ремонт металевого мосту через р Віть на автомобільній дорозі місцевого значення О250303 Новгород-Сіверський-Бирине, км 3+767</t>
  </si>
  <si>
    <t>Рівень готовності об"єкту - Капітальний ремонт дороги вул Незалежності в м Ніжин Чернігівської області (І черга)</t>
  </si>
  <si>
    <t>Завдання 2 - Забезпечення проведення поточного середнього ремонту об"єктів транспортної інфраструктури</t>
  </si>
  <si>
    <t>95,719</t>
  </si>
  <si>
    <t>Середня вартість 1 кв м поточного ремонту автомобільних доріг</t>
  </si>
  <si>
    <t>Розрахунок (п 5.1/6.1)</t>
  </si>
  <si>
    <t>Середня вартість 1 кв м поточного ремонту вулично-дорожньої мережі</t>
  </si>
  <si>
    <t>Розрахунок (п 5.2/6.2)</t>
  </si>
  <si>
    <t>Завдання 3 - Проектування поточного середнього ремонту об"єктів транспортної інфраструктури</t>
  </si>
  <si>
    <t>9</t>
  </si>
  <si>
    <t>9.1</t>
  </si>
  <si>
    <t>10</t>
  </si>
  <si>
    <t>10.1</t>
  </si>
  <si>
    <t>11</t>
  </si>
  <si>
    <t>11.1</t>
  </si>
  <si>
    <t>Розрахунок (п 9.1/п 10.1)</t>
  </si>
  <si>
    <t>12</t>
  </si>
  <si>
    <t>12.1</t>
  </si>
  <si>
    <t>Рівень готовності проектної документації поточного середнього ремонту</t>
  </si>
  <si>
    <t>Завдання 4 - Проектування об"єктів реконструкції автомобільних доріг</t>
  </si>
  <si>
    <t>13</t>
  </si>
  <si>
    <t>13.1</t>
  </si>
  <si>
    <t>Обсяг видатків на проектування об"єктів реконструкції автомобільних доріг</t>
  </si>
  <si>
    <t>14</t>
  </si>
  <si>
    <t>14.1</t>
  </si>
  <si>
    <t>15</t>
  </si>
  <si>
    <t>15.1</t>
  </si>
  <si>
    <t>Середні витрати на розробку одного проекту</t>
  </si>
  <si>
    <t>Розрахунок (п 13.1/п 14.1)</t>
  </si>
  <si>
    <t>16</t>
  </si>
  <si>
    <t>16.1</t>
  </si>
  <si>
    <t>Рівень готовності робочого проекту</t>
  </si>
  <si>
    <t>Завдання 5 - Проектування капітального ремонту об"єктів транспортної інфраструктури</t>
  </si>
  <si>
    <t>17</t>
  </si>
  <si>
    <t>17.1</t>
  </si>
  <si>
    <t>18</t>
  </si>
  <si>
    <t>18.1</t>
  </si>
  <si>
    <t>19</t>
  </si>
  <si>
    <t>19.1</t>
  </si>
  <si>
    <t>Розрахунок (п 17.1/п 18.1)</t>
  </si>
  <si>
    <t>322,00</t>
  </si>
  <si>
    <t>20.1</t>
  </si>
  <si>
    <t>Рівень готовності проектної документації капітального ремонту</t>
  </si>
  <si>
    <t>Завдання 6 - Забезпечення утримання об"єктів транспортної інфраструктури</t>
  </si>
  <si>
    <t>21</t>
  </si>
  <si>
    <t>21.1</t>
  </si>
  <si>
    <t>Обсяг видатків на експлуатаційне утримання автомобільних доріг загального користування місцевого значення</t>
  </si>
  <si>
    <t>22</t>
  </si>
  <si>
    <t>22.1</t>
  </si>
  <si>
    <t>23</t>
  </si>
  <si>
    <t>23.1</t>
  </si>
  <si>
    <t>Середня вартість утримання 1 кв м транспортної інфраструктури</t>
  </si>
  <si>
    <t>Розрахунок (п 21.1/п 22.1)</t>
  </si>
  <si>
    <t>24</t>
  </si>
  <si>
    <t>24.1</t>
  </si>
  <si>
    <t>Динаміка кількості об"єктів транспортної інфраструктури, що утримуються, порівняно з попереднім роком</t>
  </si>
  <si>
    <t>Завдання 7 - Проектування утримання об"єктів транспортної інфраструктури</t>
  </si>
  <si>
    <t>25</t>
  </si>
  <si>
    <t>25.1</t>
  </si>
  <si>
    <t>Обсяг видатків на проектування експлуатаційного утримання автомобільних доріг загального користування місцевого значення</t>
  </si>
  <si>
    <t>26</t>
  </si>
  <si>
    <t>26.1</t>
  </si>
  <si>
    <t>Кількість проектів для експлуатаційного утримання автомобільних доріг загального користування місцевого значення</t>
  </si>
  <si>
    <t>27</t>
  </si>
  <si>
    <t>27.1</t>
  </si>
  <si>
    <t>Середні витрати на розробку однго проекту для експлуатаційного утримання автомобільних доріг загального користування місцевого значення</t>
  </si>
  <si>
    <t>Розрахунок (п 25.1/ п 26.1)</t>
  </si>
  <si>
    <t>42,1</t>
  </si>
  <si>
    <t>28.1</t>
  </si>
  <si>
    <t>Рівень готовності проектної документації експлуатаційного утримання</t>
  </si>
  <si>
    <t>Завдання 1 - Проектування поточного середнього ремонту об"єктів транспортної інфраструктури</t>
  </si>
  <si>
    <t>29</t>
  </si>
  <si>
    <t>29.1</t>
  </si>
  <si>
    <t>30</t>
  </si>
  <si>
    <t>30.1</t>
  </si>
  <si>
    <t>31</t>
  </si>
  <si>
    <t>31.1</t>
  </si>
  <si>
    <t>Розрахунок (п 29.1/п 30.1)</t>
  </si>
  <si>
    <t>32</t>
  </si>
  <si>
    <t xml:space="preserve">Рівень готовності проектної документації для забезпечення проведення поточного середнього ремонту </t>
  </si>
  <si>
    <t>33</t>
  </si>
  <si>
    <t>34</t>
  </si>
  <si>
    <t>35</t>
  </si>
  <si>
    <t>Середня вартість 1 кв м поточного середнього ремонту вулично-дорожньої мережі</t>
  </si>
  <si>
    <t>Розрахунок (п 33.1/п 34.1)</t>
  </si>
  <si>
    <t>36</t>
  </si>
  <si>
    <t>Завдання 1 - Забезпечення проведення поточного середнього ремонту об"єктів транспортної інфраструктури</t>
  </si>
  <si>
    <t>37</t>
  </si>
  <si>
    <t>Рішення сесії облради</t>
  </si>
  <si>
    <t>38</t>
  </si>
  <si>
    <t>Площа шляхів, на яких планується проведення ремонту</t>
  </si>
  <si>
    <t>39</t>
  </si>
  <si>
    <t xml:space="preserve">Середня вартість 1 кв м поточного середнього ремонту </t>
  </si>
  <si>
    <t>Розрахунок ( п 37.1 / п 38.1)</t>
  </si>
  <si>
    <t xml:space="preserve">Начальник Управління капітального будівництва облдержадміністрації                                                                                          _________________ Б.М. Нечепа </t>
  </si>
  <si>
    <t xml:space="preserve">Директор Департаменту фінансів облдержадміністрації                                                                                                                      _________________ В.В.Дудко </t>
  </si>
  <si>
    <t>Продукту :</t>
  </si>
  <si>
    <t>Ефективності :</t>
  </si>
  <si>
    <t>Підстави для виконання бюджетної програми:</t>
  </si>
  <si>
    <t>грн.</t>
  </si>
  <si>
    <t>(КТПКВК МБ)</t>
  </si>
  <si>
    <t xml:space="preserve">гривень, у тому числі  загального фонду </t>
  </si>
  <si>
    <t>гривень</t>
  </si>
  <si>
    <t>Завдання бюджетної програми:</t>
  </si>
  <si>
    <t>Завдання</t>
  </si>
  <si>
    <t>Напрями використання бюджетних коштів</t>
  </si>
  <si>
    <t>Напрями використання бюджетних коштів:</t>
  </si>
  <si>
    <t>Перелік місцевих / регіональних цільових програм, що виконуються у складі бюджетної програми:</t>
  </si>
  <si>
    <t xml:space="preserve">Назва місцевої / регіональної програми </t>
  </si>
  <si>
    <t xml:space="preserve">Результативні показники бюджетної програми: </t>
  </si>
  <si>
    <t>Показник</t>
  </si>
  <si>
    <t>Один. Виміру</t>
  </si>
  <si>
    <t>Ціль державної політики</t>
  </si>
  <si>
    <t>Департамент фінансів Чернігівської обласної державної адміністрації</t>
  </si>
  <si>
    <t>Дата погодження</t>
  </si>
  <si>
    <t>М.П.</t>
  </si>
  <si>
    <t>Цілі державної політики, на досягнення яких спрямована реалізація бюджетної програми</t>
  </si>
  <si>
    <t>Кількість об’єктів</t>
  </si>
  <si>
    <t xml:space="preserve">                                      </t>
  </si>
  <si>
    <t>(найменування головного розпорядника коштів місцевого бюджету)</t>
  </si>
  <si>
    <t xml:space="preserve">  (найменування головного розпорядника коштів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</si>
  <si>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</si>
  <si>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за ЄДРПОУ)</t>
  </si>
  <si>
    <t>(код бюджету)</t>
  </si>
  <si>
    <t>04014246</t>
  </si>
  <si>
    <t>0829</t>
  </si>
  <si>
    <t>Інші заходи в галузі культури і мистецтва</t>
  </si>
  <si>
    <t>Спільне розпорядження голів облдержадміністрації та облради "Про виділення коштів" від 06.04.2020 № 35</t>
  </si>
  <si>
    <t>Збереження об’єктів культурної спадщини, розширення мережі екскурсійно-туристичних об’єктів області.</t>
  </si>
  <si>
    <t>Мета бюджетної програми : створення належних умов для функціонування закладу культури.</t>
  </si>
  <si>
    <t>Розробка проєкту землеустрою по об’єкту "Благоустрій території Цитаделі з відтворенням споруд, спорудження меморіального комплексу та укріплення схилів НІКЗ "Гетманьська столиця" в м.Батурині Бахмацького району Чернігівської області"</t>
  </si>
  <si>
    <t>Розробка проєкту землеустрою об’єкту незавершеного будівництва</t>
  </si>
  <si>
    <r>
      <rPr>
        <b/>
        <sz val="14"/>
        <rFont val="Times New Roman"/>
        <family val="1"/>
        <charset val="204"/>
      </rPr>
      <t>Завдання 1</t>
    </r>
    <r>
      <rPr>
        <sz val="14"/>
        <rFont val="Times New Roman"/>
        <family val="1"/>
        <charset val="204"/>
      </rPr>
      <t xml:space="preserve"> - Забезпечення здійснення розробки проєкту землеустрою об’єкту незавершеного будівництва</t>
    </r>
  </si>
  <si>
    <t>Обсяг видатків на розробку проєкту землеустрою</t>
  </si>
  <si>
    <t>Середні витрати на розробку проєкту одного об’єкту</t>
  </si>
  <si>
    <t>Якості:</t>
  </si>
  <si>
    <t>Рівень готовності проєкту землоустрою</t>
  </si>
  <si>
    <t>бюджетної програми місцевого бюджету на 2021 рік</t>
  </si>
  <si>
    <t>2510000000</t>
  </si>
  <si>
    <t>Заступник начальника управління                                                                                                                                                                  __________________С.М.Майко</t>
  </si>
  <si>
    <t>В.о.директора Департаменту  фінансів                                                                                                                                                           __________________В.О.Федчук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</si>
</sst>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0"/>
    <numFmt numFmtId="167" formatCode="0.0000"/>
    <numFmt numFmtId="168" formatCode="#,##0.000"/>
  </numFmts>
  <fonts count="28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 Cyr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name val="Times New Roman"/>
      <family val="1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u/>
      <sz val="15"/>
      <name val="Times New Roman"/>
      <family val="1"/>
      <charset val="204"/>
    </font>
    <font>
      <sz val="13"/>
      <name val="Times New Roman"/>
      <family val="1"/>
      <charset val="204"/>
    </font>
    <font>
      <sz val="13.5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3.5"/>
      <color indexed="10"/>
      <name val="Times New Roman"/>
      <family val="1"/>
      <charset val="204"/>
    </font>
    <font>
      <sz val="14"/>
      <name val="Calibri"/>
      <family val="2"/>
      <charset val="204"/>
    </font>
    <font>
      <u/>
      <sz val="13.5"/>
      <name val="Times New Roman"/>
      <family val="1"/>
      <charset val="204"/>
    </font>
    <font>
      <sz val="12"/>
      <name val="Calibri"/>
      <family val="2"/>
      <charset val="204"/>
    </font>
    <font>
      <i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4">
    <xf numFmtId="0" fontId="0" fillId="0" borderId="0" xfId="0"/>
    <xf numFmtId="49" fontId="11" fillId="0" borderId="1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/>
    <xf numFmtId="0" fontId="11" fillId="0" borderId="0" xfId="0" applyFont="1" applyFill="1"/>
    <xf numFmtId="164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1" fillId="0" borderId="1" xfId="0" applyFont="1" applyFill="1" applyBorder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justify"/>
    </xf>
    <xf numFmtId="0" fontId="3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165" fontId="19" fillId="0" borderId="0" xfId="0" applyNumberFormat="1" applyFont="1" applyFill="1" applyAlignment="1"/>
    <xf numFmtId="0" fontId="2" fillId="0" borderId="0" xfId="0" applyFont="1" applyFill="1" applyAlignment="1"/>
    <xf numFmtId="0" fontId="3" fillId="0" borderId="2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6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0" fontId="2" fillId="0" borderId="0" xfId="0" applyFont="1" applyFill="1" applyBorder="1"/>
    <xf numFmtId="0" fontId="18" fillId="0" borderId="0" xfId="0" applyFont="1" applyFill="1"/>
    <xf numFmtId="2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6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166" fontId="3" fillId="0" borderId="0" xfId="0" applyNumberFormat="1" applyFont="1" applyFill="1"/>
    <xf numFmtId="0" fontId="6" fillId="0" borderId="0" xfId="0" applyFont="1" applyFill="1"/>
    <xf numFmtId="0" fontId="6" fillId="0" borderId="0" xfId="0" applyFont="1" applyFill="1" applyBorder="1"/>
    <xf numFmtId="164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/>
    <xf numFmtId="0" fontId="8" fillId="0" borderId="2" xfId="0" applyFont="1" applyFill="1" applyBorder="1" applyAlignment="1">
      <alignment horizontal="center" vertical="center" wrapText="1"/>
    </xf>
    <xf numFmtId="167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left"/>
    </xf>
    <xf numFmtId="166" fontId="4" fillId="0" borderId="1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26" fillId="0" borderId="2" xfId="0" applyFont="1" applyFill="1" applyBorder="1" applyAlignment="1">
      <alignment horizontal="center"/>
    </xf>
    <xf numFmtId="0" fontId="26" fillId="0" borderId="2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Border="1"/>
    <xf numFmtId="0" fontId="14" fillId="0" borderId="0" xfId="0" applyFont="1" applyFill="1"/>
    <xf numFmtId="0" fontId="15" fillId="0" borderId="0" xfId="0" applyFont="1" applyFill="1"/>
    <xf numFmtId="0" fontId="20" fillId="0" borderId="0" xfId="0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/>
    <xf numFmtId="0" fontId="11" fillId="0" borderId="0" xfId="0" applyFont="1" applyFill="1" applyBorder="1" applyAlignment="1"/>
    <xf numFmtId="0" fontId="1" fillId="0" borderId="0" xfId="0" applyFont="1" applyFill="1"/>
    <xf numFmtId="0" fontId="11" fillId="0" borderId="4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1" fillId="0" borderId="0" xfId="0" applyNumberFormat="1" applyFont="1" applyFill="1"/>
    <xf numFmtId="164" fontId="11" fillId="0" borderId="1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/>
    <xf numFmtId="0" fontId="2" fillId="0" borderId="0" xfId="0" applyFont="1" applyFill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center"/>
    </xf>
    <xf numFmtId="164" fontId="3" fillId="0" borderId="2" xfId="0" applyNumberFormat="1" applyFont="1" applyFill="1" applyBorder="1" applyAlignment="1"/>
    <xf numFmtId="16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4" fillId="0" borderId="2" xfId="0" applyNumberFormat="1" applyFont="1" applyFill="1" applyBorder="1"/>
    <xf numFmtId="49" fontId="3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/>
    <xf numFmtId="0" fontId="2" fillId="0" borderId="1" xfId="0" applyFont="1" applyFill="1" applyBorder="1"/>
    <xf numFmtId="4" fontId="3" fillId="0" borderId="2" xfId="0" applyNumberFormat="1" applyFont="1" applyFill="1" applyBorder="1" applyAlignment="1">
      <alignment horizontal="center" vertical="center" wrapText="1"/>
    </xf>
    <xf numFmtId="168" fontId="3" fillId="0" borderId="2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4" fontId="3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3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3" fillId="0" borderId="0" xfId="0" applyFont="1" applyFill="1" applyBorder="1" applyAlignment="1"/>
    <xf numFmtId="164" fontId="3" fillId="0" borderId="0" xfId="0" applyNumberFormat="1" applyFont="1" applyFill="1"/>
    <xf numFmtId="164" fontId="3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4" xfId="0" applyFont="1" applyFill="1" applyBorder="1" applyAlignment="1"/>
    <xf numFmtId="0" fontId="3" fillId="0" borderId="4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49" fontId="11" fillId="0" borderId="0" xfId="0" applyNumberFormat="1" applyFont="1" applyFill="1" applyAlignment="1">
      <alignment horizontal="left" vertical="top" wrapText="1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left" vertical="center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165" fontId="3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164" fontId="4" fillId="0" borderId="2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166" fontId="4" fillId="0" borderId="2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left"/>
    </xf>
    <xf numFmtId="166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/>
    </xf>
    <xf numFmtId="164" fontId="3" fillId="0" borderId="2" xfId="0" applyNumberFormat="1" applyFont="1" applyFill="1" applyBorder="1"/>
    <xf numFmtId="0" fontId="3" fillId="0" borderId="5" xfId="0" applyFont="1" applyFill="1" applyBorder="1" applyAlignment="1">
      <alignment horizontal="left" vertical="justify" wrapText="1"/>
    </xf>
    <xf numFmtId="0" fontId="3" fillId="0" borderId="7" xfId="0" applyFont="1" applyFill="1" applyBorder="1" applyAlignment="1">
      <alignment horizontal="left" vertical="justify" wrapText="1"/>
    </xf>
    <xf numFmtId="0" fontId="3" fillId="0" borderId="6" xfId="0" applyFont="1" applyFill="1" applyBorder="1" applyAlignment="1">
      <alignment horizontal="left" vertical="justify" wrapText="1"/>
    </xf>
    <xf numFmtId="0" fontId="3" fillId="0" borderId="2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2" fontId="3" fillId="0" borderId="2" xfId="0" applyNumberFormat="1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3" fillId="0" borderId="6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168" fontId="3" fillId="0" borderId="5" xfId="0" applyNumberFormat="1" applyFont="1" applyFill="1" applyBorder="1" applyAlignment="1">
      <alignment horizontal="center" vertical="center" wrapText="1"/>
    </xf>
    <xf numFmtId="168" fontId="3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/>
    </xf>
    <xf numFmtId="0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0" xfId="0" applyNumberFormat="1" applyFont="1" applyFill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/>
    </xf>
    <xf numFmtId="1" fontId="3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9"/>
  <sheetViews>
    <sheetView topLeftCell="B18" zoomScale="75" zoomScaleNormal="75" zoomScaleSheetLayoutView="80" workbookViewId="0">
      <selection activeCell="H26" sqref="H26"/>
    </sheetView>
  </sheetViews>
  <sheetFormatPr defaultRowHeight="15.75"/>
  <cols>
    <col min="1" max="1" width="6.85546875" style="8" customWidth="1"/>
    <col min="2" max="2" width="8.42578125" style="121" customWidth="1"/>
    <col min="3" max="3" width="22.5703125" style="8" customWidth="1"/>
    <col min="4" max="4" width="16.28515625" style="8" customWidth="1"/>
    <col min="5" max="5" width="18.85546875" style="8" customWidth="1"/>
    <col min="6" max="6" width="18.28515625" style="8" customWidth="1"/>
    <col min="7" max="7" width="11.7109375" style="8" customWidth="1"/>
    <col min="8" max="8" width="13.5703125" style="8" customWidth="1"/>
    <col min="9" max="9" width="11.85546875" style="8" customWidth="1"/>
    <col min="10" max="10" width="12.28515625" style="8" customWidth="1"/>
    <col min="11" max="11" width="10" style="8" customWidth="1"/>
    <col min="12" max="12" width="13.5703125" style="8" customWidth="1"/>
    <col min="13" max="13" width="19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34.5" customHeight="1">
      <c r="A1" s="3"/>
      <c r="B1" s="5"/>
      <c r="C1" s="3"/>
      <c r="D1" s="3"/>
      <c r="E1" s="3"/>
      <c r="F1" s="3"/>
      <c r="G1" s="3"/>
      <c r="H1" s="3"/>
      <c r="I1" s="3"/>
      <c r="J1" s="3"/>
      <c r="K1" s="3"/>
      <c r="L1" s="3"/>
      <c r="M1" s="78"/>
      <c r="N1" s="78"/>
      <c r="O1" s="3"/>
    </row>
    <row r="2" spans="1:15" ht="24" customHeight="1">
      <c r="A2" s="3"/>
      <c r="B2" s="5"/>
      <c r="C2" s="3"/>
      <c r="D2" s="3"/>
      <c r="E2" s="3"/>
      <c r="F2" s="3"/>
      <c r="G2" s="3"/>
      <c r="H2" s="3"/>
      <c r="I2" s="3" t="s">
        <v>0</v>
      </c>
      <c r="J2" s="3"/>
      <c r="K2" s="3"/>
      <c r="L2" s="3"/>
      <c r="M2" s="3"/>
      <c r="N2" s="3"/>
    </row>
    <row r="3" spans="1:15" ht="26.25" customHeight="1">
      <c r="A3" s="3"/>
      <c r="B3" s="5"/>
      <c r="C3" s="3"/>
      <c r="D3" s="3"/>
      <c r="E3" s="3"/>
      <c r="F3" s="3"/>
      <c r="G3" s="3"/>
      <c r="H3" s="3"/>
      <c r="I3" s="3" t="s">
        <v>63</v>
      </c>
      <c r="J3" s="3"/>
      <c r="K3" s="3"/>
      <c r="L3" s="3"/>
      <c r="M3" s="3"/>
      <c r="N3" s="3"/>
    </row>
    <row r="4" spans="1:15" ht="42" customHeight="1">
      <c r="A4" s="3"/>
      <c r="B4" s="5"/>
      <c r="C4" s="3"/>
      <c r="D4" s="3"/>
      <c r="E4" s="3"/>
      <c r="F4" s="3"/>
      <c r="G4" s="3"/>
      <c r="H4" s="3"/>
      <c r="I4" s="242" t="s">
        <v>155</v>
      </c>
      <c r="J4" s="242"/>
      <c r="K4" s="242"/>
      <c r="L4" s="242"/>
      <c r="M4" s="242"/>
      <c r="N4" s="242"/>
    </row>
    <row r="5" spans="1:15" ht="18.75" customHeight="1">
      <c r="A5" s="3"/>
      <c r="B5" s="5"/>
      <c r="C5" s="3"/>
      <c r="D5" s="3"/>
      <c r="E5" s="3"/>
      <c r="F5" s="3"/>
      <c r="G5" s="3"/>
      <c r="H5" s="3"/>
      <c r="I5" s="24" t="s">
        <v>65</v>
      </c>
      <c r="J5" s="79"/>
      <c r="K5" s="79"/>
      <c r="L5" s="79"/>
      <c r="M5" s="3"/>
      <c r="N5" s="3"/>
    </row>
    <row r="6" spans="1:15" ht="18" customHeight="1">
      <c r="A6" s="3"/>
      <c r="B6" s="5"/>
      <c r="C6" s="3"/>
      <c r="D6" s="3"/>
      <c r="E6" s="3"/>
      <c r="F6" s="3"/>
      <c r="G6" s="3"/>
      <c r="H6" s="3"/>
      <c r="I6" s="79" t="s">
        <v>64</v>
      </c>
      <c r="J6" s="3"/>
      <c r="K6" s="3"/>
      <c r="L6" s="79"/>
      <c r="M6" s="3"/>
      <c r="N6" s="3"/>
    </row>
    <row r="7" spans="1:15" ht="24" customHeight="1">
      <c r="A7" s="3"/>
      <c r="B7" s="5"/>
      <c r="C7" s="3"/>
      <c r="D7" s="3"/>
      <c r="E7" s="3"/>
      <c r="F7" s="3"/>
      <c r="G7" s="3"/>
      <c r="H7" s="3"/>
      <c r="I7" s="7" t="s">
        <v>67</v>
      </c>
      <c r="J7" s="7"/>
      <c r="K7" s="7"/>
      <c r="L7" s="7"/>
      <c r="M7" s="7"/>
      <c r="N7" s="7"/>
    </row>
    <row r="8" spans="1:15" ht="19.5">
      <c r="A8" s="3"/>
      <c r="B8" s="5"/>
      <c r="C8" s="3"/>
      <c r="D8" s="3"/>
      <c r="E8" s="3"/>
      <c r="F8" s="3"/>
      <c r="G8" s="3"/>
      <c r="H8" s="3"/>
      <c r="I8" s="24" t="s">
        <v>66</v>
      </c>
      <c r="J8" s="79"/>
      <c r="K8" s="79"/>
      <c r="L8" s="79"/>
      <c r="M8" s="3"/>
      <c r="N8" s="3"/>
    </row>
    <row r="9" spans="1:15" ht="19.5">
      <c r="A9" s="3"/>
      <c r="B9" s="5"/>
      <c r="C9" s="3"/>
      <c r="D9" s="3"/>
      <c r="E9" s="3"/>
      <c r="F9" s="3"/>
      <c r="G9" s="3"/>
      <c r="H9" s="3"/>
      <c r="I9" s="6"/>
      <c r="J9" s="7"/>
      <c r="K9" s="7"/>
      <c r="L9" s="7"/>
      <c r="M9" s="7"/>
      <c r="N9" s="3"/>
    </row>
    <row r="10" spans="1:15" ht="21.75" customHeight="1">
      <c r="A10" s="3"/>
      <c r="B10" s="5"/>
      <c r="C10" s="3"/>
      <c r="D10" s="3"/>
      <c r="E10" s="3"/>
      <c r="F10" s="3"/>
      <c r="G10" s="3"/>
      <c r="H10" s="3"/>
      <c r="I10" s="80" t="s">
        <v>154</v>
      </c>
      <c r="J10" s="81"/>
      <c r="K10" s="81"/>
      <c r="L10" s="81"/>
      <c r="M10" s="81"/>
      <c r="N10" s="82"/>
    </row>
    <row r="11" spans="1:15" ht="21.75" customHeight="1">
      <c r="A11" s="3"/>
      <c r="B11" s="5"/>
      <c r="C11" s="3"/>
      <c r="D11" s="3"/>
      <c r="E11" s="3"/>
      <c r="F11" s="3"/>
      <c r="G11" s="3"/>
      <c r="H11" s="3"/>
      <c r="I11" s="81" t="s">
        <v>81</v>
      </c>
      <c r="J11" s="80"/>
      <c r="K11" s="81"/>
      <c r="L11" s="81"/>
      <c r="M11" s="81"/>
      <c r="N11" s="81"/>
    </row>
    <row r="12" spans="1:15" ht="23.25" customHeight="1">
      <c r="A12" s="3"/>
      <c r="B12" s="5"/>
      <c r="C12" s="3"/>
      <c r="D12" s="3"/>
      <c r="E12" s="3"/>
      <c r="F12" s="3"/>
      <c r="G12" s="3"/>
      <c r="H12" s="3"/>
      <c r="I12" s="81" t="s">
        <v>82</v>
      </c>
      <c r="J12" s="81"/>
      <c r="K12" s="81"/>
      <c r="L12" s="81"/>
      <c r="M12" s="81"/>
      <c r="N12" s="81"/>
    </row>
    <row r="13" spans="1:15" ht="22.5" customHeight="1">
      <c r="A13" s="3"/>
      <c r="B13" s="5"/>
      <c r="C13" s="3"/>
      <c r="D13" s="3"/>
      <c r="E13" s="3"/>
      <c r="F13" s="3"/>
      <c r="G13" s="3"/>
      <c r="H13" s="3"/>
      <c r="I13" s="81" t="s">
        <v>158</v>
      </c>
      <c r="J13" s="81"/>
      <c r="K13" s="81"/>
      <c r="L13" s="81"/>
      <c r="M13" s="81"/>
      <c r="N13" s="81"/>
    </row>
    <row r="14" spans="1:15" ht="79.5" customHeight="1">
      <c r="A14" s="246" t="s">
        <v>41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3"/>
    </row>
    <row r="15" spans="1:15" ht="25.5">
      <c r="A15" s="246" t="s">
        <v>76</v>
      </c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3"/>
    </row>
    <row r="16" spans="1:15" ht="8.25" hidden="1" customHeight="1">
      <c r="A16" s="222"/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3"/>
    </row>
    <row r="17" spans="1:16" ht="12" hidden="1" customHeight="1">
      <c r="A17" s="3"/>
      <c r="B17" s="5"/>
      <c r="C17" s="3"/>
      <c r="D17" s="3"/>
      <c r="E17" s="3"/>
      <c r="F17" s="83"/>
      <c r="G17" s="83"/>
      <c r="H17" s="83"/>
      <c r="I17" s="83"/>
      <c r="J17" s="3"/>
      <c r="K17" s="3"/>
      <c r="L17" s="3"/>
      <c r="M17" s="3"/>
      <c r="N17" s="3"/>
      <c r="O17" s="3"/>
    </row>
    <row r="18" spans="1:16" ht="24.75" customHeight="1">
      <c r="A18" s="84" t="s">
        <v>1</v>
      </c>
      <c r="B18" s="1"/>
      <c r="C18" s="85">
        <v>15</v>
      </c>
      <c r="D18" s="7"/>
      <c r="E18" s="86" t="s">
        <v>111</v>
      </c>
      <c r="F18" s="86"/>
      <c r="G18" s="86"/>
      <c r="H18" s="86"/>
      <c r="I18" s="86"/>
      <c r="J18" s="86"/>
      <c r="K18" s="86"/>
      <c r="L18" s="86"/>
      <c r="M18" s="87"/>
      <c r="N18" s="87"/>
      <c r="O18" s="3"/>
      <c r="P18" s="23"/>
    </row>
    <row r="19" spans="1:16" s="88" customFormat="1" ht="19.5">
      <c r="A19" s="84"/>
      <c r="B19" s="243" t="s">
        <v>2</v>
      </c>
      <c r="C19" s="243"/>
      <c r="D19" s="244" t="s">
        <v>112</v>
      </c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3"/>
      <c r="P19" s="23"/>
    </row>
    <row r="20" spans="1:16" ht="24.75" customHeight="1">
      <c r="A20" s="84" t="s">
        <v>3</v>
      </c>
      <c r="B20" s="1"/>
      <c r="C20" s="85">
        <v>151</v>
      </c>
      <c r="D20" s="7"/>
      <c r="E20" s="86" t="s">
        <v>111</v>
      </c>
      <c r="F20" s="86"/>
      <c r="G20" s="86"/>
      <c r="H20" s="86"/>
      <c r="I20" s="86"/>
      <c r="J20" s="86"/>
      <c r="K20" s="86"/>
      <c r="L20" s="86"/>
      <c r="M20" s="87"/>
      <c r="N20" s="87"/>
      <c r="O20" s="3"/>
      <c r="P20" s="23"/>
    </row>
    <row r="21" spans="1:16" s="88" customFormat="1" ht="19.5">
      <c r="A21" s="84"/>
      <c r="B21" s="243" t="s">
        <v>2</v>
      </c>
      <c r="C21" s="243"/>
      <c r="D21" s="244" t="s">
        <v>113</v>
      </c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3"/>
      <c r="P21" s="23"/>
    </row>
    <row r="22" spans="1:16" ht="21" customHeight="1">
      <c r="A22" s="84" t="s">
        <v>6</v>
      </c>
      <c r="B22" s="1"/>
      <c r="C22" s="85">
        <v>1517360</v>
      </c>
      <c r="D22" s="1"/>
      <c r="E22" s="86" t="s">
        <v>153</v>
      </c>
      <c r="F22" s="86"/>
      <c r="G22" s="86"/>
      <c r="H22" s="86"/>
      <c r="I22" s="86"/>
      <c r="J22" s="86"/>
      <c r="K22" s="86"/>
      <c r="L22" s="86"/>
      <c r="M22" s="87"/>
      <c r="N22" s="3"/>
      <c r="O22" s="3"/>
      <c r="P22" s="23"/>
    </row>
    <row r="23" spans="1:16" s="88" customFormat="1" ht="19.5">
      <c r="A23" s="84"/>
      <c r="B23" s="243" t="s">
        <v>2</v>
      </c>
      <c r="C23" s="243"/>
      <c r="D23" s="89" t="s">
        <v>4</v>
      </c>
      <c r="E23" s="87"/>
      <c r="F23" s="245" t="s">
        <v>5</v>
      </c>
      <c r="G23" s="245"/>
      <c r="H23" s="245"/>
      <c r="I23" s="245"/>
      <c r="J23" s="245"/>
      <c r="K23" s="245"/>
      <c r="L23" s="245"/>
      <c r="M23" s="3"/>
      <c r="N23" s="3"/>
      <c r="O23" s="3"/>
      <c r="P23" s="23"/>
    </row>
    <row r="24" spans="1:16" s="88" customFormat="1" ht="16.5" customHeight="1">
      <c r="A24" s="84"/>
      <c r="B24" s="90"/>
      <c r="C24" s="91"/>
      <c r="D24" s="91"/>
      <c r="E24" s="91"/>
      <c r="F24" s="87"/>
      <c r="G24" s="91"/>
      <c r="H24" s="91"/>
      <c r="I24" s="91"/>
      <c r="J24" s="91"/>
      <c r="K24" s="91"/>
      <c r="L24" s="91"/>
      <c r="M24" s="3"/>
      <c r="N24" s="3"/>
      <c r="O24" s="3"/>
      <c r="P24" s="23"/>
    </row>
    <row r="25" spans="1:16" ht="21.75" customHeight="1">
      <c r="A25" s="84" t="s">
        <v>7</v>
      </c>
      <c r="B25" s="2" t="s">
        <v>42</v>
      </c>
      <c r="C25" s="2"/>
      <c r="D25" s="3"/>
      <c r="E25" s="3"/>
      <c r="F25" s="71">
        <f>M57</f>
        <v>100215.09593</v>
      </c>
      <c r="G25" s="92" t="s">
        <v>43</v>
      </c>
      <c r="H25" s="92"/>
      <c r="I25" s="92"/>
      <c r="J25" s="92"/>
      <c r="K25" s="92"/>
      <c r="L25" s="93">
        <v>0</v>
      </c>
      <c r="M25" s="94" t="s">
        <v>44</v>
      </c>
      <c r="N25" s="3"/>
      <c r="O25" s="3"/>
      <c r="P25" s="23"/>
    </row>
    <row r="26" spans="1:16" ht="24.75" customHeight="1">
      <c r="A26" s="84"/>
      <c r="B26" s="2" t="s">
        <v>70</v>
      </c>
      <c r="C26" s="2"/>
      <c r="D26" s="3"/>
      <c r="E26" s="70">
        <f>K57</f>
        <v>100215.09593</v>
      </c>
      <c r="F26" s="4" t="s">
        <v>44</v>
      </c>
      <c r="G26" s="3"/>
      <c r="H26" s="92"/>
      <c r="I26" s="92"/>
      <c r="J26" s="92"/>
      <c r="K26" s="92"/>
      <c r="L26" s="92"/>
      <c r="M26" s="92"/>
      <c r="N26" s="3"/>
      <c r="O26" s="3"/>
      <c r="P26" s="23"/>
    </row>
    <row r="27" spans="1:16" ht="33" customHeight="1">
      <c r="A27" s="84" t="s">
        <v>9</v>
      </c>
      <c r="B27" s="247" t="s">
        <v>71</v>
      </c>
      <c r="C27" s="247"/>
      <c r="D27" s="247"/>
      <c r="E27" s="247"/>
      <c r="F27" s="247"/>
      <c r="G27" s="95"/>
      <c r="H27" s="95"/>
      <c r="I27" s="95"/>
      <c r="J27" s="95"/>
      <c r="K27" s="95"/>
      <c r="L27" s="95"/>
      <c r="M27" s="3"/>
      <c r="N27" s="3"/>
      <c r="O27" s="3"/>
      <c r="P27" s="23"/>
    </row>
    <row r="28" spans="1:16" ht="61.5" customHeight="1">
      <c r="A28" s="84"/>
      <c r="B28" s="241" t="s">
        <v>270</v>
      </c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3"/>
      <c r="O28" s="3"/>
      <c r="P28" s="23"/>
    </row>
    <row r="29" spans="1:16" ht="19.5" hidden="1">
      <c r="A29" s="96"/>
      <c r="B29" s="253"/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3"/>
      <c r="P31" s="23"/>
    </row>
    <row r="32" spans="1:16" ht="19.5" hidden="1">
      <c r="A32" s="96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3"/>
    </row>
    <row r="33" spans="1:16" ht="3" customHeight="1">
      <c r="A33" s="96"/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98"/>
      <c r="P33" s="23"/>
    </row>
    <row r="34" spans="1:16" s="102" customFormat="1" ht="45.75" customHeight="1">
      <c r="A34" s="99" t="s">
        <v>10</v>
      </c>
      <c r="B34" s="219" t="s">
        <v>262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100"/>
      <c r="O34" s="101"/>
      <c r="P34" s="101"/>
    </row>
    <row r="35" spans="1:16" ht="55.5" customHeight="1">
      <c r="A35" s="50" t="s">
        <v>11</v>
      </c>
      <c r="B35" s="23" t="s">
        <v>37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 ht="21" customHeight="1">
      <c r="A36" s="50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 s="102" customFormat="1" ht="40.5" customHeight="1">
      <c r="A37" s="103"/>
      <c r="B37" s="11" t="s">
        <v>12</v>
      </c>
      <c r="C37" s="204" t="s">
        <v>38</v>
      </c>
      <c r="D37" s="204"/>
      <c r="E37" s="204"/>
      <c r="F37" s="204" t="s">
        <v>45</v>
      </c>
      <c r="G37" s="204"/>
      <c r="H37" s="204"/>
      <c r="I37" s="204"/>
      <c r="J37" s="204" t="s">
        <v>39</v>
      </c>
      <c r="K37" s="204"/>
      <c r="L37" s="204"/>
      <c r="M37" s="204"/>
      <c r="N37" s="101"/>
      <c r="O37" s="101"/>
      <c r="P37" s="101"/>
    </row>
    <row r="38" spans="1:16" s="102" customFormat="1" ht="64.5" customHeight="1">
      <c r="A38" s="103"/>
      <c r="B38" s="66">
        <v>1</v>
      </c>
      <c r="C38" s="198">
        <v>1517361</v>
      </c>
      <c r="D38" s="199"/>
      <c r="E38" s="200"/>
      <c r="F38" s="238" t="s">
        <v>114</v>
      </c>
      <c r="G38" s="239"/>
      <c r="H38" s="239"/>
      <c r="I38" s="240"/>
      <c r="J38" s="198" t="s">
        <v>115</v>
      </c>
      <c r="K38" s="199"/>
      <c r="L38" s="199"/>
      <c r="M38" s="200"/>
      <c r="N38" s="101"/>
      <c r="O38" s="101"/>
      <c r="P38" s="101"/>
    </row>
    <row r="39" spans="1:16" s="102" customFormat="1" ht="63" customHeight="1">
      <c r="A39" s="103"/>
      <c r="B39" s="66">
        <v>2</v>
      </c>
      <c r="C39" s="198">
        <v>1517363</v>
      </c>
      <c r="D39" s="199"/>
      <c r="E39" s="200"/>
      <c r="F39" s="238" t="s">
        <v>114</v>
      </c>
      <c r="G39" s="239"/>
      <c r="H39" s="239"/>
      <c r="I39" s="240"/>
      <c r="J39" s="204" t="s">
        <v>116</v>
      </c>
      <c r="K39" s="204"/>
      <c r="L39" s="204"/>
      <c r="M39" s="204"/>
      <c r="N39" s="101"/>
      <c r="O39" s="101"/>
      <c r="P39" s="101"/>
    </row>
    <row r="40" spans="1:16" s="102" customFormat="1" ht="65.25" customHeight="1">
      <c r="A40" s="103"/>
      <c r="B40" s="66">
        <v>3</v>
      </c>
      <c r="C40" s="198">
        <v>1517367</v>
      </c>
      <c r="D40" s="199"/>
      <c r="E40" s="200"/>
      <c r="F40" s="238" t="s">
        <v>114</v>
      </c>
      <c r="G40" s="239"/>
      <c r="H40" s="239"/>
      <c r="I40" s="240"/>
      <c r="J40" s="198" t="s">
        <v>169</v>
      </c>
      <c r="K40" s="199"/>
      <c r="L40" s="199"/>
      <c r="M40" s="200"/>
      <c r="N40" s="101"/>
      <c r="O40" s="101"/>
      <c r="P40" s="101"/>
    </row>
    <row r="41" spans="1:16" s="102" customFormat="1" ht="15.75" customHeight="1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1"/>
      <c r="N41" s="101"/>
      <c r="O41" s="101"/>
      <c r="P41" s="101"/>
    </row>
    <row r="42" spans="1:16" ht="24.75" customHeight="1">
      <c r="A42" s="50" t="s">
        <v>13</v>
      </c>
      <c r="B42" s="256" t="s">
        <v>46</v>
      </c>
      <c r="C42" s="256"/>
      <c r="D42" s="256"/>
      <c r="E42" s="256"/>
      <c r="F42" s="256"/>
      <c r="G42" s="256"/>
      <c r="H42" s="256"/>
      <c r="I42" s="256"/>
      <c r="J42" s="23"/>
      <c r="K42" s="23"/>
      <c r="L42" s="23"/>
      <c r="M42" s="23"/>
      <c r="N42" s="23"/>
      <c r="O42" s="23"/>
      <c r="P42" s="23"/>
    </row>
    <row r="43" spans="1:16" ht="18.75">
      <c r="A43" s="50"/>
      <c r="B43" s="105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37.5" customHeight="1">
      <c r="A44" s="50"/>
      <c r="B44" s="12" t="s">
        <v>12</v>
      </c>
      <c r="C44" s="66" t="s">
        <v>38</v>
      </c>
      <c r="D44" s="66" t="s">
        <v>45</v>
      </c>
      <c r="E44" s="204" t="s">
        <v>47</v>
      </c>
      <c r="F44" s="204"/>
      <c r="G44" s="204"/>
      <c r="H44" s="204"/>
      <c r="I44" s="204" t="s">
        <v>14</v>
      </c>
      <c r="J44" s="204"/>
      <c r="K44" s="204" t="s">
        <v>15</v>
      </c>
      <c r="L44" s="204"/>
      <c r="M44" s="66" t="s">
        <v>72</v>
      </c>
      <c r="N44" s="23"/>
      <c r="O44" s="23"/>
      <c r="P44" s="23"/>
    </row>
    <row r="45" spans="1:16" ht="15.75" hidden="1" customHeight="1">
      <c r="A45" s="50"/>
      <c r="B45" s="16" t="s">
        <v>33</v>
      </c>
      <c r="C45" s="11"/>
      <c r="D45" s="106"/>
      <c r="E45" s="106"/>
      <c r="F45" s="106"/>
      <c r="G45" s="106"/>
      <c r="H45" s="106"/>
      <c r="I45" s="255" t="e">
        <f>#REF!</f>
        <v>#REF!</v>
      </c>
      <c r="J45" s="255"/>
      <c r="K45" s="255" t="e">
        <f>#REF!</f>
        <v>#REF!</v>
      </c>
      <c r="L45" s="255"/>
      <c r="M45" s="67"/>
      <c r="N45" s="23"/>
      <c r="O45" s="23"/>
      <c r="P45" s="23"/>
    </row>
    <row r="46" spans="1:16" ht="36.75" hidden="1" customHeight="1">
      <c r="A46" s="50"/>
      <c r="B46" s="16" t="s">
        <v>34</v>
      </c>
      <c r="C46" s="11"/>
      <c r="D46" s="106"/>
      <c r="E46" s="106"/>
      <c r="F46" s="106"/>
      <c r="G46" s="106"/>
      <c r="H46" s="106"/>
      <c r="I46" s="255" t="e">
        <f>#REF!</f>
        <v>#REF!</v>
      </c>
      <c r="J46" s="255"/>
      <c r="K46" s="255" t="e">
        <f>#REF!</f>
        <v>#REF!</v>
      </c>
      <c r="L46" s="255"/>
      <c r="M46" s="67"/>
      <c r="N46" s="23"/>
      <c r="O46" s="23"/>
      <c r="P46" s="23"/>
    </row>
    <row r="47" spans="1:16" ht="15.75" hidden="1" customHeight="1">
      <c r="A47" s="50"/>
      <c r="B47" s="16" t="s">
        <v>35</v>
      </c>
      <c r="C47" s="11"/>
      <c r="D47" s="106"/>
      <c r="E47" s="106"/>
      <c r="F47" s="106"/>
      <c r="G47" s="106"/>
      <c r="H47" s="106"/>
      <c r="I47" s="255" t="e">
        <f>#REF!</f>
        <v>#REF!</v>
      </c>
      <c r="J47" s="255"/>
      <c r="K47" s="255" t="e">
        <f>#REF!</f>
        <v>#REF!</v>
      </c>
      <c r="L47" s="255"/>
      <c r="M47" s="67"/>
      <c r="N47" s="23"/>
      <c r="O47" s="23"/>
      <c r="P47" s="23"/>
    </row>
    <row r="48" spans="1:16" ht="15.75" customHeight="1">
      <c r="A48" s="50"/>
      <c r="B48" s="16" t="s">
        <v>33</v>
      </c>
      <c r="C48" s="11">
        <v>2</v>
      </c>
      <c r="D48" s="18">
        <v>3</v>
      </c>
      <c r="E48" s="249">
        <v>4</v>
      </c>
      <c r="F48" s="249"/>
      <c r="G48" s="249"/>
      <c r="H48" s="249"/>
      <c r="I48" s="249">
        <v>5</v>
      </c>
      <c r="J48" s="249"/>
      <c r="K48" s="249">
        <v>6</v>
      </c>
      <c r="L48" s="249"/>
      <c r="M48" s="63">
        <v>7</v>
      </c>
      <c r="N48" s="23"/>
      <c r="O48" s="23"/>
      <c r="P48" s="23"/>
    </row>
    <row r="49" spans="1:16" ht="31.5" customHeight="1">
      <c r="A49" s="50"/>
      <c r="B49" s="16" t="s">
        <v>33</v>
      </c>
      <c r="C49" s="66">
        <v>1517361</v>
      </c>
      <c r="D49" s="12" t="s">
        <v>114</v>
      </c>
      <c r="E49" s="250" t="s">
        <v>118</v>
      </c>
      <c r="F49" s="250"/>
      <c r="G49" s="250"/>
      <c r="H49" s="250"/>
      <c r="I49" s="250">
        <v>0</v>
      </c>
      <c r="J49" s="250"/>
      <c r="K49" s="248">
        <v>6227.7510000000002</v>
      </c>
      <c r="L49" s="248"/>
      <c r="M49" s="45">
        <f>SUM(I49:L49)</f>
        <v>6227.7510000000002</v>
      </c>
      <c r="N49" s="23"/>
      <c r="O49" s="23"/>
      <c r="P49" s="23"/>
    </row>
    <row r="50" spans="1:16" ht="31.5" customHeight="1">
      <c r="A50" s="50"/>
      <c r="B50" s="12" t="s">
        <v>34</v>
      </c>
      <c r="C50" s="66">
        <v>1517361</v>
      </c>
      <c r="D50" s="12" t="s">
        <v>114</v>
      </c>
      <c r="E50" s="198" t="s">
        <v>170</v>
      </c>
      <c r="F50" s="199"/>
      <c r="G50" s="199"/>
      <c r="H50" s="200"/>
      <c r="I50" s="231">
        <v>0</v>
      </c>
      <c r="J50" s="232"/>
      <c r="K50" s="229">
        <v>2077.27</v>
      </c>
      <c r="L50" s="230"/>
      <c r="M50" s="45">
        <f>SUM(I50:L50)</f>
        <v>2077.27</v>
      </c>
      <c r="N50" s="23"/>
      <c r="O50" s="23"/>
      <c r="P50" s="23"/>
    </row>
    <row r="51" spans="1:16" ht="41.25" customHeight="1">
      <c r="A51" s="50"/>
      <c r="B51" s="12" t="s">
        <v>35</v>
      </c>
      <c r="C51" s="66">
        <v>1517361</v>
      </c>
      <c r="D51" s="12" t="s">
        <v>114</v>
      </c>
      <c r="E51" s="198" t="s">
        <v>173</v>
      </c>
      <c r="F51" s="199"/>
      <c r="G51" s="199"/>
      <c r="H51" s="200"/>
      <c r="I51" s="231">
        <v>0</v>
      </c>
      <c r="J51" s="232"/>
      <c r="K51" s="229">
        <v>3565.9580000000001</v>
      </c>
      <c r="L51" s="230"/>
      <c r="M51" s="45">
        <f>SUM(I51:L51)</f>
        <v>3565.9580000000001</v>
      </c>
      <c r="N51" s="23"/>
      <c r="O51" s="23"/>
      <c r="P51" s="23"/>
    </row>
    <row r="52" spans="1:16" ht="30" customHeight="1">
      <c r="A52" s="50"/>
      <c r="B52" s="16" t="s">
        <v>92</v>
      </c>
      <c r="C52" s="66">
        <v>1517363</v>
      </c>
      <c r="D52" s="12" t="s">
        <v>114</v>
      </c>
      <c r="E52" s="221" t="s">
        <v>117</v>
      </c>
      <c r="F52" s="221"/>
      <c r="G52" s="221"/>
      <c r="H52" s="221"/>
      <c r="I52" s="250">
        <v>0</v>
      </c>
      <c r="J52" s="250"/>
      <c r="K52" s="257">
        <v>3958.68858</v>
      </c>
      <c r="L52" s="257"/>
      <c r="M52" s="107">
        <f>SUM(I52:L52)</f>
        <v>3958.68858</v>
      </c>
      <c r="N52" s="23"/>
      <c r="O52" s="23"/>
      <c r="P52" s="23"/>
    </row>
    <row r="53" spans="1:16" ht="42.75" customHeight="1">
      <c r="A53" s="50"/>
      <c r="B53" s="16" t="s">
        <v>171</v>
      </c>
      <c r="C53" s="66">
        <v>1517363</v>
      </c>
      <c r="D53" s="12" t="s">
        <v>114</v>
      </c>
      <c r="E53" s="235" t="s">
        <v>120</v>
      </c>
      <c r="F53" s="236"/>
      <c r="G53" s="236"/>
      <c r="H53" s="237"/>
      <c r="I53" s="231">
        <v>0</v>
      </c>
      <c r="J53" s="232"/>
      <c r="K53" s="229">
        <v>2060</v>
      </c>
      <c r="L53" s="230"/>
      <c r="M53" s="45">
        <f>K53+I53</f>
        <v>2060</v>
      </c>
      <c r="N53" s="23"/>
      <c r="O53" s="23"/>
      <c r="P53" s="23"/>
    </row>
    <row r="54" spans="1:16" ht="30" customHeight="1">
      <c r="A54" s="50"/>
      <c r="B54" s="16" t="s">
        <v>172</v>
      </c>
      <c r="C54" s="66">
        <v>1517363</v>
      </c>
      <c r="D54" s="12" t="s">
        <v>114</v>
      </c>
      <c r="E54" s="235" t="s">
        <v>119</v>
      </c>
      <c r="F54" s="236"/>
      <c r="G54" s="236"/>
      <c r="H54" s="237"/>
      <c r="I54" s="231">
        <v>0</v>
      </c>
      <c r="J54" s="232"/>
      <c r="K54" s="233">
        <v>0.49835000000000002</v>
      </c>
      <c r="L54" s="234"/>
      <c r="M54" s="107">
        <f>K54+I54</f>
        <v>0.49835000000000002</v>
      </c>
      <c r="N54" s="23"/>
      <c r="O54" s="23"/>
      <c r="P54" s="23"/>
    </row>
    <row r="55" spans="1:16" ht="44.25" customHeight="1">
      <c r="A55" s="50"/>
      <c r="B55" s="16" t="s">
        <v>174</v>
      </c>
      <c r="C55" s="66">
        <v>1517367</v>
      </c>
      <c r="D55" s="12" t="s">
        <v>114</v>
      </c>
      <c r="E55" s="235" t="s">
        <v>176</v>
      </c>
      <c r="F55" s="236"/>
      <c r="G55" s="236"/>
      <c r="H55" s="237"/>
      <c r="I55" s="231">
        <v>0</v>
      </c>
      <c r="J55" s="232"/>
      <c r="K55" s="229">
        <v>2547</v>
      </c>
      <c r="L55" s="230"/>
      <c r="M55" s="45">
        <f>K55+I55</f>
        <v>2547</v>
      </c>
      <c r="N55" s="23"/>
      <c r="O55" s="23"/>
      <c r="P55" s="23"/>
    </row>
    <row r="56" spans="1:16" ht="42" customHeight="1">
      <c r="A56" s="50"/>
      <c r="B56" s="16" t="s">
        <v>175</v>
      </c>
      <c r="C56" s="66">
        <v>1517367</v>
      </c>
      <c r="D56" s="12" t="s">
        <v>114</v>
      </c>
      <c r="E56" s="235" t="s">
        <v>267</v>
      </c>
      <c r="F56" s="236"/>
      <c r="G56" s="236"/>
      <c r="H56" s="237"/>
      <c r="I56" s="231">
        <v>0</v>
      </c>
      <c r="J56" s="232"/>
      <c r="K56" s="229">
        <f>83306.25+7193.95-10722.27</f>
        <v>79777.929999999993</v>
      </c>
      <c r="L56" s="230"/>
      <c r="M56" s="45">
        <f>K56+I56</f>
        <v>79777.929999999993</v>
      </c>
      <c r="N56" s="23"/>
      <c r="O56" s="23"/>
      <c r="P56" s="23"/>
    </row>
    <row r="57" spans="1:16" ht="29.25" customHeight="1">
      <c r="A57" s="50"/>
      <c r="B57" s="12"/>
      <c r="C57" s="108">
        <v>1517360</v>
      </c>
      <c r="D57" s="109" t="s">
        <v>114</v>
      </c>
      <c r="E57" s="205" t="s">
        <v>62</v>
      </c>
      <c r="F57" s="206"/>
      <c r="G57" s="206"/>
      <c r="H57" s="207"/>
      <c r="I57" s="252">
        <f>SUM(I49:J52)</f>
        <v>0</v>
      </c>
      <c r="J57" s="252"/>
      <c r="K57" s="254">
        <f>SUM(K49:L56)</f>
        <v>100215.09593</v>
      </c>
      <c r="L57" s="254"/>
      <c r="M57" s="110">
        <f>SUM(M49:M56)</f>
        <v>100215.09593</v>
      </c>
      <c r="N57" s="23"/>
      <c r="O57" s="23"/>
      <c r="P57" s="23"/>
    </row>
    <row r="58" spans="1:16" ht="30.75" customHeight="1">
      <c r="A58" s="50"/>
      <c r="B58" s="111"/>
      <c r="C58" s="112"/>
      <c r="D58" s="113"/>
      <c r="E58" s="112"/>
      <c r="F58" s="112"/>
      <c r="G58" s="112"/>
      <c r="H58" s="112"/>
      <c r="I58" s="114"/>
      <c r="J58" s="114"/>
      <c r="K58" s="115"/>
      <c r="L58" s="115"/>
      <c r="M58" s="115"/>
      <c r="N58" s="23"/>
      <c r="O58" s="23"/>
      <c r="P58" s="23"/>
    </row>
    <row r="59" spans="1:16" ht="30" customHeight="1">
      <c r="A59" s="50" t="s">
        <v>17</v>
      </c>
      <c r="B59" s="256" t="s">
        <v>75</v>
      </c>
      <c r="C59" s="256"/>
      <c r="D59" s="256"/>
      <c r="E59" s="256"/>
      <c r="F59" s="256"/>
      <c r="G59" s="256"/>
      <c r="H59" s="256"/>
      <c r="I59" s="256"/>
      <c r="J59" s="256"/>
      <c r="K59" s="256"/>
      <c r="L59" s="23"/>
      <c r="M59" s="23"/>
      <c r="N59" s="23"/>
      <c r="O59" s="23"/>
      <c r="P59" s="23"/>
    </row>
    <row r="60" spans="1:16" ht="18.75">
      <c r="A60" s="50"/>
      <c r="B60" s="105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0" t="s">
        <v>60</v>
      </c>
      <c r="N60" s="23"/>
      <c r="O60" s="23"/>
      <c r="P60" s="23"/>
    </row>
    <row r="61" spans="1:16" ht="25.5" customHeight="1">
      <c r="A61" s="23"/>
      <c r="B61" s="251" t="s">
        <v>48</v>
      </c>
      <c r="C61" s="251"/>
      <c r="D61" s="251"/>
      <c r="E61" s="251"/>
      <c r="F61" s="251"/>
      <c r="G61" s="187" t="s">
        <v>38</v>
      </c>
      <c r="H61" s="187"/>
      <c r="I61" s="187" t="s">
        <v>49</v>
      </c>
      <c r="J61" s="187"/>
      <c r="K61" s="187" t="s">
        <v>50</v>
      </c>
      <c r="L61" s="187"/>
      <c r="M61" s="116" t="s">
        <v>16</v>
      </c>
      <c r="N61" s="23"/>
      <c r="O61" s="23"/>
      <c r="P61" s="23"/>
    </row>
    <row r="62" spans="1:16" ht="17.25" customHeight="1">
      <c r="A62" s="23"/>
      <c r="B62" s="204">
        <v>1</v>
      </c>
      <c r="C62" s="204"/>
      <c r="D62" s="204"/>
      <c r="E62" s="204"/>
      <c r="F62" s="204"/>
      <c r="G62" s="201">
        <v>2</v>
      </c>
      <c r="H62" s="201"/>
      <c r="I62" s="201">
        <v>3</v>
      </c>
      <c r="J62" s="201"/>
      <c r="K62" s="201">
        <v>4</v>
      </c>
      <c r="L62" s="201"/>
      <c r="M62" s="117">
        <v>5</v>
      </c>
      <c r="N62" s="23"/>
      <c r="O62" s="23"/>
      <c r="P62" s="23"/>
    </row>
    <row r="63" spans="1:16" ht="17.25" customHeight="1">
      <c r="A63" s="23"/>
      <c r="B63" s="258"/>
      <c r="C63" s="258"/>
      <c r="D63" s="258"/>
      <c r="E63" s="258"/>
      <c r="F63" s="258"/>
      <c r="G63" s="259"/>
      <c r="H63" s="259"/>
      <c r="I63" s="259"/>
      <c r="J63" s="259"/>
      <c r="K63" s="208"/>
      <c r="L63" s="208"/>
      <c r="M63" s="118">
        <f>I63+K63</f>
        <v>0</v>
      </c>
      <c r="N63" s="23"/>
      <c r="O63" s="23"/>
      <c r="P63" s="23"/>
    </row>
    <row r="64" spans="1:16" ht="18.75">
      <c r="A64" s="23"/>
      <c r="B64" s="225" t="s">
        <v>73</v>
      </c>
      <c r="C64" s="226"/>
      <c r="D64" s="226"/>
      <c r="E64" s="226"/>
      <c r="F64" s="227"/>
      <c r="G64" s="228"/>
      <c r="H64" s="224"/>
      <c r="I64" s="223">
        <f>I63</f>
        <v>0</v>
      </c>
      <c r="J64" s="224"/>
      <c r="K64" s="223">
        <f>K63</f>
        <v>0</v>
      </c>
      <c r="L64" s="224"/>
      <c r="M64" s="118">
        <f>M63</f>
        <v>0</v>
      </c>
      <c r="N64" s="23"/>
      <c r="O64" s="23"/>
      <c r="P64" s="23"/>
    </row>
    <row r="65" spans="1:16" ht="30" customHeight="1">
      <c r="A65" s="50" t="s">
        <v>18</v>
      </c>
      <c r="B65" s="119" t="s">
        <v>74</v>
      </c>
      <c r="C65" s="119"/>
      <c r="D65" s="119"/>
      <c r="E65" s="119"/>
      <c r="F65" s="119"/>
      <c r="G65" s="119"/>
      <c r="H65" s="119"/>
      <c r="I65" s="119"/>
      <c r="J65" s="119"/>
      <c r="K65" s="23"/>
      <c r="L65" s="23"/>
      <c r="M65" s="23"/>
      <c r="N65" s="23"/>
      <c r="O65" s="23"/>
      <c r="P65" s="23"/>
    </row>
    <row r="66" spans="1:16" ht="18.75">
      <c r="A66" s="23"/>
      <c r="B66" s="105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</row>
    <row r="67" spans="1:16" ht="38.25" customHeight="1">
      <c r="A67" s="23"/>
      <c r="B67" s="12" t="s">
        <v>12</v>
      </c>
      <c r="C67" s="66" t="s">
        <v>38</v>
      </c>
      <c r="D67" s="204" t="s">
        <v>51</v>
      </c>
      <c r="E67" s="204"/>
      <c r="F67" s="204"/>
      <c r="G67" s="204"/>
      <c r="H67" s="66" t="s">
        <v>20</v>
      </c>
      <c r="I67" s="204" t="s">
        <v>21</v>
      </c>
      <c r="J67" s="204"/>
      <c r="K67" s="204"/>
      <c r="L67" s="204"/>
      <c r="M67" s="66" t="s">
        <v>52</v>
      </c>
      <c r="N67" s="120"/>
      <c r="O67" s="23"/>
      <c r="P67" s="23"/>
    </row>
    <row r="68" spans="1:16" s="22" customFormat="1" ht="21" customHeight="1">
      <c r="A68" s="20"/>
      <c r="B68" s="16">
        <v>1</v>
      </c>
      <c r="C68" s="63">
        <v>2</v>
      </c>
      <c r="D68" s="187">
        <v>3</v>
      </c>
      <c r="E68" s="187"/>
      <c r="F68" s="187"/>
      <c r="G68" s="187"/>
      <c r="H68" s="11">
        <v>4</v>
      </c>
      <c r="I68" s="220">
        <v>5</v>
      </c>
      <c r="J68" s="220"/>
      <c r="K68" s="220"/>
      <c r="L68" s="220"/>
      <c r="M68" s="63">
        <v>6</v>
      </c>
      <c r="N68" s="21"/>
      <c r="O68" s="20"/>
      <c r="P68" s="20"/>
    </row>
    <row r="69" spans="1:16" s="22" customFormat="1" ht="23.25" customHeight="1">
      <c r="A69" s="20"/>
      <c r="B69" s="16"/>
      <c r="C69" s="63"/>
      <c r="D69" s="205" t="s">
        <v>121</v>
      </c>
      <c r="E69" s="206"/>
      <c r="F69" s="206"/>
      <c r="G69" s="207"/>
      <c r="H69" s="11"/>
      <c r="I69" s="195"/>
      <c r="J69" s="196"/>
      <c r="K69" s="196"/>
      <c r="L69" s="197"/>
      <c r="M69" s="63"/>
      <c r="N69" s="21"/>
      <c r="O69" s="20"/>
      <c r="P69" s="20"/>
    </row>
    <row r="70" spans="1:16" s="22" customFormat="1" ht="21" customHeight="1">
      <c r="A70" s="20"/>
      <c r="B70" s="16" t="s">
        <v>23</v>
      </c>
      <c r="C70" s="63">
        <v>1517361</v>
      </c>
      <c r="D70" s="215" t="s">
        <v>24</v>
      </c>
      <c r="E70" s="216"/>
      <c r="F70" s="216"/>
      <c r="G70" s="217"/>
      <c r="H70" s="11"/>
      <c r="I70" s="195"/>
      <c r="J70" s="196"/>
      <c r="K70" s="196"/>
      <c r="L70" s="197"/>
      <c r="M70" s="63"/>
      <c r="N70" s="21"/>
      <c r="O70" s="20"/>
      <c r="P70" s="20"/>
    </row>
    <row r="71" spans="1:16" s="22" customFormat="1" ht="21" customHeight="1">
      <c r="A71" s="20"/>
      <c r="B71" s="16" t="s">
        <v>77</v>
      </c>
      <c r="C71" s="63"/>
      <c r="D71" s="215" t="s">
        <v>263</v>
      </c>
      <c r="E71" s="216"/>
      <c r="F71" s="216"/>
      <c r="G71" s="217"/>
      <c r="H71" s="11" t="s">
        <v>8</v>
      </c>
      <c r="I71" s="195" t="s">
        <v>122</v>
      </c>
      <c r="J71" s="196"/>
      <c r="K71" s="196"/>
      <c r="L71" s="197"/>
      <c r="M71" s="17">
        <f>M49</f>
        <v>6227.7510000000002</v>
      </c>
      <c r="N71" s="21"/>
      <c r="O71" s="20"/>
      <c r="P71" s="20"/>
    </row>
    <row r="72" spans="1:16" s="22" customFormat="1" ht="21" customHeight="1">
      <c r="A72" s="20"/>
      <c r="B72" s="16" t="s">
        <v>26</v>
      </c>
      <c r="C72" s="63">
        <v>1517361</v>
      </c>
      <c r="D72" s="215" t="s">
        <v>27</v>
      </c>
      <c r="E72" s="216"/>
      <c r="F72" s="216"/>
      <c r="G72" s="217"/>
      <c r="H72" s="11"/>
      <c r="I72" s="195"/>
      <c r="J72" s="196"/>
      <c r="K72" s="196"/>
      <c r="L72" s="197"/>
      <c r="M72" s="63"/>
      <c r="N72" s="21"/>
      <c r="O72" s="20"/>
      <c r="P72" s="20"/>
    </row>
    <row r="73" spans="1:16" s="22" customFormat="1" ht="21" customHeight="1">
      <c r="A73" s="20"/>
      <c r="B73" s="16" t="s">
        <v>78</v>
      </c>
      <c r="C73" s="63"/>
      <c r="D73" s="215" t="s">
        <v>123</v>
      </c>
      <c r="E73" s="216"/>
      <c r="F73" s="216"/>
      <c r="G73" s="217"/>
      <c r="H73" s="11" t="s">
        <v>25</v>
      </c>
      <c r="I73" s="195" t="s">
        <v>69</v>
      </c>
      <c r="J73" s="196"/>
      <c r="K73" s="196"/>
      <c r="L73" s="197"/>
      <c r="M73" s="63">
        <v>4</v>
      </c>
      <c r="N73" s="21"/>
      <c r="O73" s="20"/>
      <c r="P73" s="20"/>
    </row>
    <row r="74" spans="1:16" s="22" customFormat="1" ht="21" customHeight="1">
      <c r="A74" s="20"/>
      <c r="B74" s="16" t="s">
        <v>28</v>
      </c>
      <c r="C74" s="63">
        <v>1517361</v>
      </c>
      <c r="D74" s="263" t="s">
        <v>29</v>
      </c>
      <c r="E74" s="263"/>
      <c r="F74" s="263"/>
      <c r="G74" s="263"/>
      <c r="H74" s="11"/>
      <c r="I74" s="220"/>
      <c r="J74" s="220"/>
      <c r="K74" s="220"/>
      <c r="L74" s="220"/>
      <c r="M74" s="63"/>
      <c r="N74" s="21"/>
      <c r="O74" s="20"/>
      <c r="P74" s="20"/>
    </row>
    <row r="75" spans="1:16" s="22" customFormat="1" ht="39" customHeight="1">
      <c r="A75" s="20"/>
      <c r="B75" s="13" t="s">
        <v>80</v>
      </c>
      <c r="C75" s="63"/>
      <c r="D75" s="192" t="s">
        <v>79</v>
      </c>
      <c r="E75" s="193"/>
      <c r="F75" s="193"/>
      <c r="G75" s="194"/>
      <c r="H75" s="27" t="s">
        <v>8</v>
      </c>
      <c r="I75" s="198" t="s">
        <v>93</v>
      </c>
      <c r="J75" s="199"/>
      <c r="K75" s="199"/>
      <c r="L75" s="200"/>
      <c r="M75" s="43">
        <f>M71/M73</f>
        <v>1556.9377500000001</v>
      </c>
      <c r="N75" s="21"/>
      <c r="O75" s="20"/>
      <c r="P75" s="20"/>
    </row>
    <row r="76" spans="1:16" s="22" customFormat="1" ht="21" customHeight="1">
      <c r="A76" s="20"/>
      <c r="B76" s="13" t="s">
        <v>30</v>
      </c>
      <c r="C76" s="63">
        <v>1517361</v>
      </c>
      <c r="D76" s="210" t="s">
        <v>31</v>
      </c>
      <c r="E76" s="210"/>
      <c r="F76" s="210"/>
      <c r="G76" s="210"/>
      <c r="H76" s="27"/>
      <c r="I76" s="208"/>
      <c r="J76" s="208"/>
      <c r="K76" s="208"/>
      <c r="L76" s="208"/>
      <c r="M76" s="35"/>
      <c r="N76" s="21"/>
      <c r="O76" s="20"/>
      <c r="P76" s="20"/>
    </row>
    <row r="77" spans="1:16" s="22" customFormat="1" ht="81.75" customHeight="1">
      <c r="A77" s="20"/>
      <c r="B77" s="13" t="s">
        <v>94</v>
      </c>
      <c r="C77" s="14">
        <v>1517361</v>
      </c>
      <c r="D77" s="192" t="s">
        <v>177</v>
      </c>
      <c r="E77" s="193"/>
      <c r="F77" s="193"/>
      <c r="G77" s="194"/>
      <c r="H77" s="69" t="s">
        <v>32</v>
      </c>
      <c r="I77" s="212" t="s">
        <v>40</v>
      </c>
      <c r="J77" s="213"/>
      <c r="K77" s="213"/>
      <c r="L77" s="214"/>
      <c r="M77" s="15">
        <v>55</v>
      </c>
      <c r="N77" s="21"/>
      <c r="O77" s="20"/>
      <c r="P77" s="20"/>
    </row>
    <row r="78" spans="1:16" s="22" customFormat="1" ht="69" customHeight="1">
      <c r="A78" s="20"/>
      <c r="B78" s="13" t="s">
        <v>178</v>
      </c>
      <c r="C78" s="14">
        <v>1517361</v>
      </c>
      <c r="D78" s="192" t="s">
        <v>179</v>
      </c>
      <c r="E78" s="193"/>
      <c r="F78" s="193"/>
      <c r="G78" s="194"/>
      <c r="H78" s="69" t="s">
        <v>32</v>
      </c>
      <c r="I78" s="212" t="s">
        <v>40</v>
      </c>
      <c r="J78" s="213"/>
      <c r="K78" s="213"/>
      <c r="L78" s="214"/>
      <c r="M78" s="15">
        <v>100</v>
      </c>
      <c r="N78" s="21"/>
      <c r="O78" s="20"/>
      <c r="P78" s="20"/>
    </row>
    <row r="79" spans="1:16" s="22" customFormat="1" ht="79.5" customHeight="1">
      <c r="A79" s="20"/>
      <c r="B79" s="13" t="s">
        <v>180</v>
      </c>
      <c r="C79" s="14">
        <v>1517361</v>
      </c>
      <c r="D79" s="192" t="s">
        <v>181</v>
      </c>
      <c r="E79" s="193"/>
      <c r="F79" s="193"/>
      <c r="G79" s="194"/>
      <c r="H79" s="69" t="s">
        <v>32</v>
      </c>
      <c r="I79" s="212" t="s">
        <v>40</v>
      </c>
      <c r="J79" s="213"/>
      <c r="K79" s="213"/>
      <c r="L79" s="214"/>
      <c r="M79" s="15">
        <v>100</v>
      </c>
      <c r="N79" s="21"/>
      <c r="O79" s="20"/>
      <c r="P79" s="20"/>
    </row>
    <row r="80" spans="1:16" s="22" customFormat="1" ht="99.75" customHeight="1">
      <c r="A80" s="20"/>
      <c r="B80" s="13" t="s">
        <v>182</v>
      </c>
      <c r="C80" s="14">
        <v>1517361</v>
      </c>
      <c r="D80" s="192" t="s">
        <v>183</v>
      </c>
      <c r="E80" s="193"/>
      <c r="F80" s="193"/>
      <c r="G80" s="194"/>
      <c r="H80" s="69" t="s">
        <v>32</v>
      </c>
      <c r="I80" s="212" t="s">
        <v>40</v>
      </c>
      <c r="J80" s="213"/>
      <c r="K80" s="213"/>
      <c r="L80" s="214"/>
      <c r="M80" s="15">
        <v>100</v>
      </c>
      <c r="N80" s="21"/>
      <c r="O80" s="20"/>
      <c r="P80" s="20"/>
    </row>
    <row r="81" spans="1:29" s="22" customFormat="1" ht="46.5" customHeight="1">
      <c r="A81" s="20"/>
      <c r="B81" s="16"/>
      <c r="C81" s="63"/>
      <c r="D81" s="186" t="s">
        <v>124</v>
      </c>
      <c r="E81" s="186"/>
      <c r="F81" s="186"/>
      <c r="G81" s="186"/>
      <c r="H81" s="63"/>
      <c r="I81" s="187"/>
      <c r="J81" s="187"/>
      <c r="K81" s="187"/>
      <c r="L81" s="187"/>
      <c r="M81" s="63"/>
      <c r="N81" s="21"/>
      <c r="O81" s="20"/>
      <c r="P81" s="20"/>
    </row>
    <row r="82" spans="1:29" s="22" customFormat="1" ht="21" customHeight="1">
      <c r="A82" s="20"/>
      <c r="B82" s="16" t="s">
        <v>83</v>
      </c>
      <c r="C82" s="63">
        <v>1517361</v>
      </c>
      <c r="D82" s="202" t="s">
        <v>24</v>
      </c>
      <c r="E82" s="202"/>
      <c r="F82" s="202"/>
      <c r="G82" s="202"/>
      <c r="H82" s="67"/>
      <c r="I82" s="203"/>
      <c r="J82" s="203"/>
      <c r="K82" s="203"/>
      <c r="L82" s="203"/>
      <c r="M82" s="67"/>
      <c r="N82" s="21"/>
      <c r="O82" s="20"/>
      <c r="P82" s="20"/>
    </row>
    <row r="83" spans="1:29" s="22" customFormat="1" ht="21" customHeight="1">
      <c r="A83" s="20"/>
      <c r="B83" s="16" t="s">
        <v>84</v>
      </c>
      <c r="C83" s="63"/>
      <c r="D83" s="192" t="s">
        <v>264</v>
      </c>
      <c r="E83" s="193"/>
      <c r="F83" s="193"/>
      <c r="G83" s="194"/>
      <c r="H83" s="63" t="s">
        <v>8</v>
      </c>
      <c r="I83" s="195" t="s">
        <v>122</v>
      </c>
      <c r="J83" s="196"/>
      <c r="K83" s="196"/>
      <c r="L83" s="197"/>
      <c r="M83" s="17">
        <v>2077.27</v>
      </c>
      <c r="N83" s="21"/>
      <c r="O83" s="20"/>
      <c r="P83" s="20"/>
    </row>
    <row r="84" spans="1:29" s="22" customFormat="1" ht="21" customHeight="1">
      <c r="A84" s="20"/>
      <c r="B84" s="16" t="s">
        <v>85</v>
      </c>
      <c r="C84" s="63">
        <v>1517361</v>
      </c>
      <c r="D84" s="210" t="s">
        <v>27</v>
      </c>
      <c r="E84" s="210"/>
      <c r="F84" s="210"/>
      <c r="G84" s="210"/>
      <c r="H84" s="63"/>
      <c r="I84" s="187"/>
      <c r="J84" s="187"/>
      <c r="K84" s="187"/>
      <c r="L84" s="187"/>
      <c r="M84" s="67"/>
      <c r="N84" s="21"/>
      <c r="O84" s="20"/>
      <c r="P84" s="20"/>
    </row>
    <row r="85" spans="1:29" s="22" customFormat="1" ht="21" customHeight="1">
      <c r="A85" s="20"/>
      <c r="B85" s="16" t="s">
        <v>86</v>
      </c>
      <c r="C85" s="63"/>
      <c r="D85" s="260" t="s">
        <v>123</v>
      </c>
      <c r="E85" s="261"/>
      <c r="F85" s="261"/>
      <c r="G85" s="262"/>
      <c r="H85" s="63" t="s">
        <v>25</v>
      </c>
      <c r="I85" s="195" t="s">
        <v>69</v>
      </c>
      <c r="J85" s="196"/>
      <c r="K85" s="196"/>
      <c r="L85" s="197"/>
      <c r="M85" s="18">
        <v>2</v>
      </c>
      <c r="N85" s="21"/>
      <c r="O85" s="20"/>
      <c r="P85" s="20"/>
    </row>
    <row r="86" spans="1:29" s="22" customFormat="1" ht="21" customHeight="1">
      <c r="A86" s="20"/>
      <c r="B86" s="16" t="s">
        <v>87</v>
      </c>
      <c r="C86" s="63">
        <v>1517361</v>
      </c>
      <c r="D86" s="202" t="s">
        <v>29</v>
      </c>
      <c r="E86" s="202"/>
      <c r="F86" s="202"/>
      <c r="G86" s="202"/>
      <c r="H86" s="67"/>
      <c r="I86" s="187"/>
      <c r="J86" s="187"/>
      <c r="K86" s="187"/>
      <c r="L86" s="187"/>
      <c r="M86" s="63"/>
      <c r="N86" s="21"/>
      <c r="O86" s="20"/>
      <c r="P86" s="20"/>
    </row>
    <row r="87" spans="1:29" s="22" customFormat="1" ht="39.75" customHeight="1">
      <c r="A87" s="20"/>
      <c r="B87" s="16" t="s">
        <v>88</v>
      </c>
      <c r="C87" s="63"/>
      <c r="D87" s="192" t="s">
        <v>125</v>
      </c>
      <c r="E87" s="193"/>
      <c r="F87" s="193"/>
      <c r="G87" s="194"/>
      <c r="H87" s="63" t="s">
        <v>8</v>
      </c>
      <c r="I87" s="198" t="s">
        <v>89</v>
      </c>
      <c r="J87" s="199"/>
      <c r="K87" s="199"/>
      <c r="L87" s="200"/>
      <c r="M87" s="17">
        <f>M83/M85</f>
        <v>1038.635</v>
      </c>
      <c r="N87" s="21"/>
      <c r="O87" s="20"/>
      <c r="P87" s="20"/>
    </row>
    <row r="88" spans="1:29" s="22" customFormat="1" ht="21" customHeight="1">
      <c r="A88" s="20"/>
      <c r="B88" s="16" t="s">
        <v>90</v>
      </c>
      <c r="C88" s="63">
        <v>1517361</v>
      </c>
      <c r="D88" s="210" t="s">
        <v>31</v>
      </c>
      <c r="E88" s="210"/>
      <c r="F88" s="210"/>
      <c r="G88" s="210"/>
      <c r="H88" s="67"/>
      <c r="I88" s="187"/>
      <c r="J88" s="187"/>
      <c r="K88" s="187"/>
      <c r="L88" s="187"/>
      <c r="M88" s="67"/>
      <c r="N88" s="21"/>
      <c r="O88" s="20"/>
      <c r="P88" s="20"/>
    </row>
    <row r="89" spans="1:29" s="22" customFormat="1" ht="57" customHeight="1">
      <c r="A89" s="20"/>
      <c r="B89" s="16" t="s">
        <v>91</v>
      </c>
      <c r="C89" s="63">
        <v>1517361</v>
      </c>
      <c r="D89" s="188" t="s">
        <v>126</v>
      </c>
      <c r="E89" s="189"/>
      <c r="F89" s="189"/>
      <c r="G89" s="190"/>
      <c r="H89" s="69" t="s">
        <v>32</v>
      </c>
      <c r="I89" s="212" t="s">
        <v>40</v>
      </c>
      <c r="J89" s="213"/>
      <c r="K89" s="213"/>
      <c r="L89" s="214"/>
      <c r="M89" s="19" t="s">
        <v>127</v>
      </c>
      <c r="N89" s="21"/>
      <c r="O89" s="20"/>
      <c r="P89" s="20"/>
    </row>
    <row r="90" spans="1:29" s="22" customFormat="1" ht="60" customHeight="1">
      <c r="A90" s="20"/>
      <c r="B90" s="16" t="s">
        <v>184</v>
      </c>
      <c r="C90" s="63">
        <v>1517361</v>
      </c>
      <c r="D90" s="188" t="s">
        <v>185</v>
      </c>
      <c r="E90" s="189"/>
      <c r="F90" s="189"/>
      <c r="G90" s="190"/>
      <c r="H90" s="69" t="s">
        <v>32</v>
      </c>
      <c r="I90" s="212" t="s">
        <v>40</v>
      </c>
      <c r="J90" s="213"/>
      <c r="K90" s="213"/>
      <c r="L90" s="214"/>
      <c r="M90" s="19" t="s">
        <v>186</v>
      </c>
      <c r="N90" s="21"/>
      <c r="O90" s="20"/>
      <c r="P90" s="20"/>
    </row>
    <row r="91" spans="1:29" s="22" customFormat="1" ht="38.25" customHeight="1">
      <c r="A91" s="20"/>
      <c r="B91" s="63"/>
      <c r="C91" s="64"/>
      <c r="D91" s="186" t="s">
        <v>187</v>
      </c>
      <c r="E91" s="186"/>
      <c r="F91" s="186"/>
      <c r="G91" s="186"/>
      <c r="H91" s="64"/>
      <c r="I91" s="187"/>
      <c r="J91" s="187"/>
      <c r="K91" s="187"/>
      <c r="L91" s="187"/>
      <c r="M91" s="64"/>
      <c r="N91" s="21"/>
      <c r="O91" s="20"/>
      <c r="P91" s="20"/>
    </row>
    <row r="92" spans="1:29" ht="23.25" customHeight="1">
      <c r="A92" s="23"/>
      <c r="B92" s="13" t="s">
        <v>95</v>
      </c>
      <c r="C92" s="63">
        <v>1517361</v>
      </c>
      <c r="D92" s="202" t="s">
        <v>24</v>
      </c>
      <c r="E92" s="202"/>
      <c r="F92" s="202"/>
      <c r="G92" s="202"/>
      <c r="H92" s="63"/>
      <c r="I92" s="187"/>
      <c r="J92" s="187"/>
      <c r="K92" s="187"/>
      <c r="L92" s="187"/>
      <c r="M92" s="67"/>
      <c r="N92" s="24"/>
      <c r="O92" s="23"/>
      <c r="P92" s="23"/>
      <c r="T92" s="264"/>
      <c r="U92" s="264"/>
      <c r="V92" s="25"/>
      <c r="W92" s="26"/>
      <c r="X92" s="26"/>
      <c r="Y92" s="26"/>
      <c r="Z92" s="26"/>
      <c r="AA92" s="26"/>
      <c r="AB92" s="26"/>
      <c r="AC92" s="26"/>
    </row>
    <row r="93" spans="1:29" s="22" customFormat="1" ht="39.75" customHeight="1">
      <c r="A93" s="20"/>
      <c r="B93" s="13" t="s">
        <v>96</v>
      </c>
      <c r="C93" s="27"/>
      <c r="D93" s="188" t="s">
        <v>265</v>
      </c>
      <c r="E93" s="189"/>
      <c r="F93" s="189"/>
      <c r="G93" s="190"/>
      <c r="H93" s="27" t="s">
        <v>8</v>
      </c>
      <c r="I93" s="195" t="s">
        <v>122</v>
      </c>
      <c r="J93" s="196"/>
      <c r="K93" s="196"/>
      <c r="L93" s="197"/>
      <c r="M93" s="17">
        <f>688.244+2877.714</f>
        <v>3565.9580000000001</v>
      </c>
      <c r="N93" s="28"/>
      <c r="O93" s="20"/>
      <c r="Q93" s="29"/>
    </row>
    <row r="94" spans="1:29" ht="18" customHeight="1">
      <c r="A94" s="23"/>
      <c r="B94" s="13" t="s">
        <v>97</v>
      </c>
      <c r="C94" s="63">
        <v>1517361</v>
      </c>
      <c r="D94" s="202" t="s">
        <v>27</v>
      </c>
      <c r="E94" s="202"/>
      <c r="F94" s="202"/>
      <c r="G94" s="202"/>
      <c r="H94" s="63"/>
      <c r="I94" s="187"/>
      <c r="J94" s="187"/>
      <c r="K94" s="187"/>
      <c r="L94" s="187"/>
      <c r="M94" s="63"/>
      <c r="N94" s="21"/>
      <c r="O94" s="30">
        <v>554.63699999999994</v>
      </c>
      <c r="P94" s="31"/>
      <c r="Q94" s="32"/>
      <c r="R94" s="32"/>
      <c r="S94" s="32"/>
      <c r="T94" s="32"/>
      <c r="U94" s="32"/>
    </row>
    <row r="95" spans="1:29" ht="24" customHeight="1">
      <c r="A95" s="23"/>
      <c r="B95" s="19" t="s">
        <v>98</v>
      </c>
      <c r="C95" s="63"/>
      <c r="D95" s="260" t="s">
        <v>123</v>
      </c>
      <c r="E95" s="261"/>
      <c r="F95" s="261"/>
      <c r="G95" s="262"/>
      <c r="H95" s="63" t="s">
        <v>25</v>
      </c>
      <c r="I95" s="195" t="s">
        <v>69</v>
      </c>
      <c r="J95" s="196"/>
      <c r="K95" s="196"/>
      <c r="L95" s="197"/>
      <c r="M95" s="18">
        <v>2</v>
      </c>
      <c r="N95" s="33"/>
      <c r="O95" s="34"/>
      <c r="P95" s="31"/>
      <c r="Q95" s="32"/>
      <c r="R95" s="32"/>
      <c r="S95" s="32"/>
      <c r="T95" s="32"/>
      <c r="U95" s="32"/>
    </row>
    <row r="96" spans="1:29" ht="21" customHeight="1">
      <c r="A96" s="23"/>
      <c r="B96" s="13" t="s">
        <v>99</v>
      </c>
      <c r="C96" s="63">
        <v>1517361</v>
      </c>
      <c r="D96" s="202" t="s">
        <v>29</v>
      </c>
      <c r="E96" s="202"/>
      <c r="F96" s="202"/>
      <c r="G96" s="202"/>
      <c r="H96" s="27"/>
      <c r="I96" s="187"/>
      <c r="J96" s="187"/>
      <c r="K96" s="187"/>
      <c r="L96" s="187"/>
      <c r="M96" s="35"/>
      <c r="N96" s="33"/>
      <c r="O96" s="36"/>
      <c r="P96" s="24"/>
      <c r="Q96" s="37"/>
    </row>
    <row r="97" spans="1:16" ht="39.75" customHeight="1">
      <c r="A97" s="23"/>
      <c r="B97" s="12" t="s">
        <v>188</v>
      </c>
      <c r="C97" s="66"/>
      <c r="D97" s="192" t="s">
        <v>189</v>
      </c>
      <c r="E97" s="193"/>
      <c r="F97" s="193"/>
      <c r="G97" s="194"/>
      <c r="H97" s="63" t="s">
        <v>8</v>
      </c>
      <c r="I97" s="198" t="s">
        <v>190</v>
      </c>
      <c r="J97" s="199"/>
      <c r="K97" s="199"/>
      <c r="L97" s="200"/>
      <c r="M97" s="17">
        <f>M93/M95</f>
        <v>1782.979</v>
      </c>
      <c r="N97" s="33"/>
      <c r="O97" s="38"/>
      <c r="P97" s="23"/>
    </row>
    <row r="98" spans="1:16" ht="21.75" customHeight="1">
      <c r="A98" s="23"/>
      <c r="B98" s="13" t="s">
        <v>100</v>
      </c>
      <c r="C98" s="63">
        <v>1517361</v>
      </c>
      <c r="D98" s="210" t="s">
        <v>31</v>
      </c>
      <c r="E98" s="210"/>
      <c r="F98" s="210"/>
      <c r="G98" s="210"/>
      <c r="H98" s="27"/>
      <c r="I98" s="208"/>
      <c r="J98" s="208"/>
      <c r="K98" s="208"/>
      <c r="L98" s="208"/>
      <c r="M98" s="35"/>
      <c r="N98" s="33"/>
      <c r="O98" s="23"/>
      <c r="P98" s="23"/>
    </row>
    <row r="99" spans="1:16" s="22" customFormat="1" ht="116.25" customHeight="1">
      <c r="A99" s="20"/>
      <c r="B99" s="13" t="s">
        <v>101</v>
      </c>
      <c r="C99" s="14">
        <v>1517361</v>
      </c>
      <c r="D99" s="211" t="s">
        <v>191</v>
      </c>
      <c r="E99" s="211"/>
      <c r="F99" s="211"/>
      <c r="G99" s="211"/>
      <c r="H99" s="69" t="s">
        <v>32</v>
      </c>
      <c r="I99" s="212" t="s">
        <v>40</v>
      </c>
      <c r="J99" s="213"/>
      <c r="K99" s="213"/>
      <c r="L99" s="214"/>
      <c r="M99" s="39">
        <v>10</v>
      </c>
      <c r="N99" s="21"/>
      <c r="O99" s="20"/>
      <c r="P99" s="20"/>
    </row>
    <row r="100" spans="1:16" s="22" customFormat="1" ht="139.5" customHeight="1">
      <c r="A100" s="20"/>
      <c r="B100" s="13" t="s">
        <v>192</v>
      </c>
      <c r="C100" s="14">
        <v>1517361</v>
      </c>
      <c r="D100" s="188" t="s">
        <v>193</v>
      </c>
      <c r="E100" s="189"/>
      <c r="F100" s="189"/>
      <c r="G100" s="190"/>
      <c r="H100" s="69" t="s">
        <v>32</v>
      </c>
      <c r="I100" s="212" t="s">
        <v>40</v>
      </c>
      <c r="J100" s="213"/>
      <c r="K100" s="213"/>
      <c r="L100" s="214"/>
      <c r="M100" s="39">
        <v>65</v>
      </c>
      <c r="N100" s="21"/>
      <c r="O100" s="20"/>
      <c r="P100" s="20"/>
    </row>
    <row r="101" spans="1:16" ht="25.5" customHeight="1">
      <c r="A101" s="23"/>
      <c r="B101" s="16"/>
      <c r="C101" s="63"/>
      <c r="D101" s="186" t="s">
        <v>132</v>
      </c>
      <c r="E101" s="186"/>
      <c r="F101" s="186"/>
      <c r="G101" s="186"/>
      <c r="H101" s="63"/>
      <c r="I101" s="187"/>
      <c r="J101" s="187"/>
      <c r="K101" s="187"/>
      <c r="L101" s="187"/>
      <c r="M101" s="63"/>
      <c r="N101" s="33"/>
      <c r="O101" s="23"/>
      <c r="P101" s="23"/>
    </row>
    <row r="102" spans="1:16" ht="26.25" customHeight="1">
      <c r="A102" s="23"/>
      <c r="B102" s="19" t="s">
        <v>103</v>
      </c>
      <c r="C102" s="69">
        <v>1517363</v>
      </c>
      <c r="D102" s="209" t="s">
        <v>24</v>
      </c>
      <c r="E102" s="209"/>
      <c r="F102" s="209"/>
      <c r="G102" s="209"/>
      <c r="H102" s="67"/>
      <c r="I102" s="203"/>
      <c r="J102" s="203"/>
      <c r="K102" s="203"/>
      <c r="L102" s="203"/>
      <c r="M102" s="67"/>
      <c r="N102" s="33"/>
      <c r="O102" s="23"/>
      <c r="P102" s="23"/>
    </row>
    <row r="103" spans="1:16" ht="24.75" customHeight="1">
      <c r="A103" s="23"/>
      <c r="B103" s="19" t="s">
        <v>104</v>
      </c>
      <c r="C103" s="66"/>
      <c r="D103" s="192" t="s">
        <v>133</v>
      </c>
      <c r="E103" s="193"/>
      <c r="F103" s="193"/>
      <c r="G103" s="194"/>
      <c r="H103" s="63" t="s">
        <v>8</v>
      </c>
      <c r="I103" s="195" t="s">
        <v>122</v>
      </c>
      <c r="J103" s="196"/>
      <c r="K103" s="196"/>
      <c r="L103" s="197"/>
      <c r="M103" s="40">
        <v>3958.68858</v>
      </c>
      <c r="N103" s="33"/>
      <c r="O103" s="23"/>
      <c r="P103" s="23"/>
    </row>
    <row r="104" spans="1:16" ht="25.5" customHeight="1">
      <c r="A104" s="23"/>
      <c r="B104" s="19" t="s">
        <v>105</v>
      </c>
      <c r="C104" s="69">
        <v>1517363</v>
      </c>
      <c r="D104" s="191" t="s">
        <v>27</v>
      </c>
      <c r="E104" s="191"/>
      <c r="F104" s="191"/>
      <c r="G104" s="191"/>
      <c r="H104" s="63"/>
      <c r="I104" s="187"/>
      <c r="J104" s="187"/>
      <c r="K104" s="187"/>
      <c r="L104" s="187"/>
      <c r="M104" s="41"/>
      <c r="N104" s="33"/>
      <c r="O104" s="23"/>
      <c r="P104" s="23"/>
    </row>
    <row r="105" spans="1:16" ht="27" customHeight="1">
      <c r="A105" s="23"/>
      <c r="B105" s="19" t="s">
        <v>106</v>
      </c>
      <c r="C105" s="42"/>
      <c r="D105" s="192" t="s">
        <v>123</v>
      </c>
      <c r="E105" s="193"/>
      <c r="F105" s="193"/>
      <c r="G105" s="194"/>
      <c r="H105" s="63" t="s">
        <v>25</v>
      </c>
      <c r="I105" s="204" t="s">
        <v>69</v>
      </c>
      <c r="J105" s="204"/>
      <c r="K105" s="204"/>
      <c r="L105" s="204"/>
      <c r="M105" s="15">
        <v>3</v>
      </c>
      <c r="N105" s="33"/>
      <c r="O105" s="23"/>
      <c r="P105" s="23"/>
    </row>
    <row r="106" spans="1:16" ht="21.75" customHeight="1">
      <c r="A106" s="23"/>
      <c r="B106" s="19" t="s">
        <v>107</v>
      </c>
      <c r="C106" s="69">
        <v>1517363</v>
      </c>
      <c r="D106" s="209" t="s">
        <v>29</v>
      </c>
      <c r="E106" s="209"/>
      <c r="F106" s="209"/>
      <c r="G106" s="209"/>
      <c r="H106" s="67"/>
      <c r="I106" s="187"/>
      <c r="J106" s="187"/>
      <c r="K106" s="187"/>
      <c r="L106" s="187"/>
      <c r="M106" s="69"/>
      <c r="N106" s="33"/>
      <c r="O106" s="23"/>
      <c r="P106" s="23"/>
    </row>
    <row r="107" spans="1:16" ht="39" customHeight="1">
      <c r="A107" s="23"/>
      <c r="B107" s="19" t="s">
        <v>108</v>
      </c>
      <c r="C107" s="69"/>
      <c r="D107" s="192" t="s">
        <v>134</v>
      </c>
      <c r="E107" s="193"/>
      <c r="F107" s="193"/>
      <c r="G107" s="194"/>
      <c r="H107" s="63" t="s">
        <v>8</v>
      </c>
      <c r="I107" s="198" t="s">
        <v>102</v>
      </c>
      <c r="J107" s="199"/>
      <c r="K107" s="199"/>
      <c r="L107" s="200"/>
      <c r="M107" s="43">
        <f>M103/M105</f>
        <v>1319.56286</v>
      </c>
      <c r="N107" s="33"/>
      <c r="O107" s="23"/>
      <c r="P107" s="23"/>
    </row>
    <row r="108" spans="1:16" ht="24.75" customHeight="1">
      <c r="A108" s="23"/>
      <c r="B108" s="19" t="s">
        <v>109</v>
      </c>
      <c r="C108" s="69">
        <v>1517363</v>
      </c>
      <c r="D108" s="191" t="s">
        <v>31</v>
      </c>
      <c r="E108" s="191"/>
      <c r="F108" s="191"/>
      <c r="G108" s="191"/>
      <c r="H108" s="67"/>
      <c r="I108" s="187"/>
      <c r="J108" s="187"/>
      <c r="K108" s="187"/>
      <c r="L108" s="187"/>
      <c r="M108" s="67"/>
      <c r="N108" s="33"/>
      <c r="O108" s="23"/>
      <c r="P108" s="23"/>
    </row>
    <row r="109" spans="1:16" ht="57.75" customHeight="1">
      <c r="A109" s="23"/>
      <c r="B109" s="19" t="s">
        <v>110</v>
      </c>
      <c r="C109" s="41"/>
      <c r="D109" s="192" t="s">
        <v>135</v>
      </c>
      <c r="E109" s="193"/>
      <c r="F109" s="193"/>
      <c r="G109" s="194"/>
      <c r="H109" s="69" t="s">
        <v>32</v>
      </c>
      <c r="I109" s="201" t="s">
        <v>40</v>
      </c>
      <c r="J109" s="201"/>
      <c r="K109" s="201"/>
      <c r="L109" s="201"/>
      <c r="M109" s="19" t="s">
        <v>194</v>
      </c>
      <c r="N109" s="33"/>
      <c r="O109" s="23"/>
      <c r="P109" s="23"/>
    </row>
    <row r="110" spans="1:16" ht="73.5" customHeight="1">
      <c r="A110" s="23"/>
      <c r="B110" s="19" t="s">
        <v>136</v>
      </c>
      <c r="C110" s="69"/>
      <c r="D110" s="192" t="s">
        <v>137</v>
      </c>
      <c r="E110" s="265"/>
      <c r="F110" s="265"/>
      <c r="G110" s="266"/>
      <c r="H110" s="69" t="s">
        <v>32</v>
      </c>
      <c r="I110" s="201" t="s">
        <v>40</v>
      </c>
      <c r="J110" s="201"/>
      <c r="K110" s="201"/>
      <c r="L110" s="201"/>
      <c r="M110" s="39">
        <v>57</v>
      </c>
      <c r="N110" s="33"/>
      <c r="O110" s="23"/>
      <c r="P110" s="23"/>
    </row>
    <row r="111" spans="1:16" ht="58.5" customHeight="1">
      <c r="A111" s="23"/>
      <c r="B111" s="19" t="s">
        <v>138</v>
      </c>
      <c r="C111" s="69"/>
      <c r="D111" s="192" t="s">
        <v>139</v>
      </c>
      <c r="E111" s="193"/>
      <c r="F111" s="193"/>
      <c r="G111" s="194"/>
      <c r="H111" s="69" t="s">
        <v>32</v>
      </c>
      <c r="I111" s="201" t="s">
        <v>40</v>
      </c>
      <c r="J111" s="201"/>
      <c r="K111" s="201"/>
      <c r="L111" s="201"/>
      <c r="M111" s="39">
        <v>25</v>
      </c>
      <c r="N111" s="33"/>
      <c r="O111" s="23"/>
      <c r="P111" s="23"/>
    </row>
    <row r="112" spans="1:16" s="22" customFormat="1" ht="42" customHeight="1">
      <c r="A112" s="20"/>
      <c r="B112" s="16"/>
      <c r="C112" s="63"/>
      <c r="D112" s="186" t="s">
        <v>195</v>
      </c>
      <c r="E112" s="186"/>
      <c r="F112" s="186"/>
      <c r="G112" s="186"/>
      <c r="H112" s="63"/>
      <c r="I112" s="187"/>
      <c r="J112" s="187"/>
      <c r="K112" s="187"/>
      <c r="L112" s="187"/>
      <c r="M112" s="63"/>
      <c r="N112" s="21"/>
      <c r="O112" s="20"/>
      <c r="P112" s="20"/>
    </row>
    <row r="113" spans="1:29" s="22" customFormat="1" ht="21" customHeight="1">
      <c r="A113" s="20"/>
      <c r="B113" s="16" t="s">
        <v>196</v>
      </c>
      <c r="C113" s="63">
        <v>1517363</v>
      </c>
      <c r="D113" s="202" t="s">
        <v>24</v>
      </c>
      <c r="E113" s="202"/>
      <c r="F113" s="202"/>
      <c r="G113" s="202"/>
      <c r="H113" s="67"/>
      <c r="I113" s="203"/>
      <c r="J113" s="203"/>
      <c r="K113" s="203"/>
      <c r="L113" s="203"/>
      <c r="M113" s="67"/>
      <c r="N113" s="21"/>
      <c r="O113" s="20"/>
      <c r="P113" s="20"/>
    </row>
    <row r="114" spans="1:29" s="22" customFormat="1" ht="21" customHeight="1">
      <c r="A114" s="20"/>
      <c r="B114" s="16" t="s">
        <v>197</v>
      </c>
      <c r="C114" s="63"/>
      <c r="D114" s="192" t="s">
        <v>264</v>
      </c>
      <c r="E114" s="193"/>
      <c r="F114" s="193"/>
      <c r="G114" s="194"/>
      <c r="H114" s="63" t="s">
        <v>8</v>
      </c>
      <c r="I114" s="195" t="s">
        <v>122</v>
      </c>
      <c r="J114" s="196"/>
      <c r="K114" s="196"/>
      <c r="L114" s="197"/>
      <c r="M114" s="17">
        <v>2060</v>
      </c>
      <c r="N114" s="21"/>
      <c r="O114" s="20"/>
      <c r="P114" s="20"/>
    </row>
    <row r="115" spans="1:29" s="22" customFormat="1" ht="21" customHeight="1">
      <c r="A115" s="20"/>
      <c r="B115" s="16" t="s">
        <v>198</v>
      </c>
      <c r="C115" s="63">
        <v>1517363</v>
      </c>
      <c r="D115" s="210" t="s">
        <v>27</v>
      </c>
      <c r="E115" s="210"/>
      <c r="F115" s="210"/>
      <c r="G115" s="210"/>
      <c r="H115" s="63"/>
      <c r="I115" s="187"/>
      <c r="J115" s="187"/>
      <c r="K115" s="187"/>
      <c r="L115" s="187"/>
      <c r="M115" s="67"/>
      <c r="N115" s="21"/>
      <c r="O115" s="20"/>
      <c r="P115" s="20"/>
    </row>
    <row r="116" spans="1:29" s="22" customFormat="1" ht="21" customHeight="1">
      <c r="A116" s="20"/>
      <c r="B116" s="16" t="s">
        <v>199</v>
      </c>
      <c r="C116" s="63"/>
      <c r="D116" s="260" t="s">
        <v>123</v>
      </c>
      <c r="E116" s="261"/>
      <c r="F116" s="261"/>
      <c r="G116" s="262"/>
      <c r="H116" s="63" t="s">
        <v>25</v>
      </c>
      <c r="I116" s="195" t="s">
        <v>69</v>
      </c>
      <c r="J116" s="196"/>
      <c r="K116" s="196"/>
      <c r="L116" s="197"/>
      <c r="M116" s="18">
        <v>1</v>
      </c>
      <c r="N116" s="21"/>
      <c r="O116" s="20"/>
      <c r="P116" s="20"/>
    </row>
    <row r="117" spans="1:29" s="22" customFormat="1" ht="21" customHeight="1">
      <c r="A117" s="20"/>
      <c r="B117" s="16" t="s">
        <v>200</v>
      </c>
      <c r="C117" s="63">
        <v>1517363</v>
      </c>
      <c r="D117" s="202" t="s">
        <v>29</v>
      </c>
      <c r="E117" s="202"/>
      <c r="F117" s="202"/>
      <c r="G117" s="202"/>
      <c r="H117" s="67"/>
      <c r="I117" s="187"/>
      <c r="J117" s="187"/>
      <c r="K117" s="187"/>
      <c r="L117" s="187"/>
      <c r="M117" s="63"/>
      <c r="N117" s="21"/>
      <c r="O117" s="20"/>
      <c r="P117" s="20"/>
    </row>
    <row r="118" spans="1:29" s="22" customFormat="1" ht="39.75" customHeight="1">
      <c r="A118" s="20"/>
      <c r="B118" s="16" t="s">
        <v>201</v>
      </c>
      <c r="C118" s="63"/>
      <c r="D118" s="192" t="s">
        <v>125</v>
      </c>
      <c r="E118" s="193"/>
      <c r="F118" s="193"/>
      <c r="G118" s="194"/>
      <c r="H118" s="63" t="s">
        <v>8</v>
      </c>
      <c r="I118" s="198" t="s">
        <v>202</v>
      </c>
      <c r="J118" s="199"/>
      <c r="K118" s="199"/>
      <c r="L118" s="200"/>
      <c r="M118" s="35">
        <f>M114/M116</f>
        <v>2060</v>
      </c>
      <c r="N118" s="21"/>
      <c r="O118" s="20"/>
      <c r="P118" s="20"/>
    </row>
    <row r="119" spans="1:29" s="22" customFormat="1" ht="21" customHeight="1">
      <c r="A119" s="20"/>
      <c r="B119" s="16" t="s">
        <v>203</v>
      </c>
      <c r="C119" s="63">
        <v>1517363</v>
      </c>
      <c r="D119" s="210" t="s">
        <v>31</v>
      </c>
      <c r="E119" s="210"/>
      <c r="F119" s="210"/>
      <c r="G119" s="210"/>
      <c r="H119" s="67"/>
      <c r="I119" s="187"/>
      <c r="J119" s="187"/>
      <c r="K119" s="187"/>
      <c r="L119" s="187"/>
      <c r="M119" s="67"/>
      <c r="N119" s="21"/>
      <c r="O119" s="20"/>
      <c r="P119" s="20"/>
    </row>
    <row r="120" spans="1:29" s="22" customFormat="1" ht="61.5" customHeight="1">
      <c r="A120" s="20"/>
      <c r="B120" s="16" t="s">
        <v>204</v>
      </c>
      <c r="C120" s="63"/>
      <c r="D120" s="260" t="s">
        <v>126</v>
      </c>
      <c r="E120" s="261"/>
      <c r="F120" s="261"/>
      <c r="G120" s="262"/>
      <c r="H120" s="69" t="s">
        <v>32</v>
      </c>
      <c r="I120" s="212" t="s">
        <v>40</v>
      </c>
      <c r="J120" s="213"/>
      <c r="K120" s="213"/>
      <c r="L120" s="214"/>
      <c r="M120" s="19" t="s">
        <v>127</v>
      </c>
      <c r="N120" s="21"/>
      <c r="O120" s="20"/>
      <c r="P120" s="20"/>
    </row>
    <row r="121" spans="1:29" s="22" customFormat="1" ht="42" customHeight="1">
      <c r="A121" s="20"/>
      <c r="B121" s="63"/>
      <c r="C121" s="64"/>
      <c r="D121" s="186" t="s">
        <v>205</v>
      </c>
      <c r="E121" s="186"/>
      <c r="F121" s="186"/>
      <c r="G121" s="186"/>
      <c r="H121" s="64"/>
      <c r="I121" s="187"/>
      <c r="J121" s="187"/>
      <c r="K121" s="187"/>
      <c r="L121" s="187"/>
      <c r="M121" s="64"/>
      <c r="N121" s="21"/>
      <c r="O121" s="20"/>
      <c r="P121" s="20"/>
    </row>
    <row r="122" spans="1:29" ht="23.25" customHeight="1">
      <c r="A122" s="23"/>
      <c r="B122" s="13" t="s">
        <v>206</v>
      </c>
      <c r="C122" s="63">
        <v>1517363</v>
      </c>
      <c r="D122" s="202" t="s">
        <v>24</v>
      </c>
      <c r="E122" s="202"/>
      <c r="F122" s="202"/>
      <c r="G122" s="202"/>
      <c r="H122" s="63"/>
      <c r="I122" s="187"/>
      <c r="J122" s="187"/>
      <c r="K122" s="187"/>
      <c r="L122" s="187"/>
      <c r="M122" s="67"/>
      <c r="N122" s="24"/>
      <c r="O122" s="23"/>
      <c r="P122" s="23"/>
      <c r="T122" s="264"/>
      <c r="U122" s="264"/>
      <c r="V122" s="25"/>
      <c r="W122" s="26"/>
      <c r="X122" s="26"/>
      <c r="Y122" s="26"/>
      <c r="Z122" s="26"/>
      <c r="AA122" s="26"/>
      <c r="AB122" s="26"/>
      <c r="AC122" s="26"/>
    </row>
    <row r="123" spans="1:29" s="22" customFormat="1" ht="19.5" customHeight="1">
      <c r="A123" s="20"/>
      <c r="B123" s="13" t="s">
        <v>207</v>
      </c>
      <c r="C123" s="27"/>
      <c r="D123" s="188" t="s">
        <v>128</v>
      </c>
      <c r="E123" s="189"/>
      <c r="F123" s="189"/>
      <c r="G123" s="190"/>
      <c r="H123" s="27" t="s">
        <v>8</v>
      </c>
      <c r="I123" s="195" t="s">
        <v>122</v>
      </c>
      <c r="J123" s="196"/>
      <c r="K123" s="196"/>
      <c r="L123" s="197"/>
      <c r="M123" s="44">
        <v>0.49835000000000002</v>
      </c>
      <c r="N123" s="28"/>
      <c r="O123" s="20"/>
      <c r="Q123" s="29"/>
    </row>
    <row r="124" spans="1:29" ht="18" customHeight="1">
      <c r="A124" s="23"/>
      <c r="B124" s="13" t="s">
        <v>208</v>
      </c>
      <c r="C124" s="63">
        <v>1517363</v>
      </c>
      <c r="D124" s="202" t="s">
        <v>27</v>
      </c>
      <c r="E124" s="202"/>
      <c r="F124" s="202"/>
      <c r="G124" s="202"/>
      <c r="H124" s="63"/>
      <c r="I124" s="187"/>
      <c r="J124" s="187"/>
      <c r="K124" s="187"/>
      <c r="L124" s="187"/>
      <c r="M124" s="63"/>
      <c r="N124" s="21"/>
      <c r="O124" s="30">
        <v>554.63699999999994</v>
      </c>
      <c r="P124" s="31"/>
      <c r="Q124" s="32"/>
      <c r="R124" s="32"/>
      <c r="S124" s="32"/>
      <c r="T124" s="32"/>
      <c r="U124" s="32"/>
    </row>
    <row r="125" spans="1:29" ht="37.5" customHeight="1">
      <c r="A125" s="23"/>
      <c r="B125" s="19" t="s">
        <v>209</v>
      </c>
      <c r="C125" s="63"/>
      <c r="D125" s="192" t="s">
        <v>129</v>
      </c>
      <c r="E125" s="193"/>
      <c r="F125" s="193"/>
      <c r="G125" s="194"/>
      <c r="H125" s="66" t="s">
        <v>130</v>
      </c>
      <c r="I125" s="204" t="s">
        <v>69</v>
      </c>
      <c r="J125" s="204"/>
      <c r="K125" s="204"/>
      <c r="L125" s="204"/>
      <c r="M125" s="66">
        <v>1.4E-3</v>
      </c>
      <c r="N125" s="33"/>
      <c r="O125" s="34"/>
      <c r="P125" s="31"/>
      <c r="Q125" s="32"/>
      <c r="R125" s="32"/>
      <c r="S125" s="32"/>
      <c r="T125" s="32"/>
      <c r="U125" s="32"/>
    </row>
    <row r="126" spans="1:29" ht="21" customHeight="1">
      <c r="A126" s="23"/>
      <c r="B126" s="13" t="s">
        <v>210</v>
      </c>
      <c r="C126" s="63">
        <v>1517363</v>
      </c>
      <c r="D126" s="202" t="s">
        <v>29</v>
      </c>
      <c r="E126" s="202"/>
      <c r="F126" s="202"/>
      <c r="G126" s="202"/>
      <c r="H126" s="27"/>
      <c r="I126" s="187"/>
      <c r="J126" s="187"/>
      <c r="K126" s="187"/>
      <c r="L126" s="187"/>
      <c r="M126" s="35"/>
      <c r="N126" s="33"/>
      <c r="O126" s="36"/>
      <c r="P126" s="24"/>
      <c r="Q126" s="37"/>
    </row>
    <row r="127" spans="1:29" ht="39.75" customHeight="1">
      <c r="A127" s="23"/>
      <c r="B127" s="12" t="s">
        <v>211</v>
      </c>
      <c r="C127" s="66"/>
      <c r="D127" s="192" t="s">
        <v>131</v>
      </c>
      <c r="E127" s="193"/>
      <c r="F127" s="193"/>
      <c r="G127" s="194"/>
      <c r="H127" s="66" t="s">
        <v>8</v>
      </c>
      <c r="I127" s="204" t="s">
        <v>212</v>
      </c>
      <c r="J127" s="204"/>
      <c r="K127" s="204"/>
      <c r="L127" s="204"/>
      <c r="M127" s="45">
        <v>0.35599999999999998</v>
      </c>
      <c r="N127" s="33"/>
      <c r="O127" s="38"/>
      <c r="P127" s="23"/>
    </row>
    <row r="128" spans="1:29" ht="21.75" customHeight="1">
      <c r="A128" s="23"/>
      <c r="B128" s="13" t="s">
        <v>213</v>
      </c>
      <c r="C128" s="63">
        <v>1517363</v>
      </c>
      <c r="D128" s="210" t="s">
        <v>31</v>
      </c>
      <c r="E128" s="210"/>
      <c r="F128" s="210"/>
      <c r="G128" s="210"/>
      <c r="H128" s="27"/>
      <c r="I128" s="208"/>
      <c r="J128" s="208"/>
      <c r="K128" s="208"/>
      <c r="L128" s="208"/>
      <c r="M128" s="35"/>
      <c r="N128" s="33"/>
      <c r="O128" s="23"/>
      <c r="P128" s="23"/>
    </row>
    <row r="129" spans="1:29" ht="79.5" customHeight="1">
      <c r="A129" s="23"/>
      <c r="B129" s="13" t="s">
        <v>214</v>
      </c>
      <c r="C129" s="11"/>
      <c r="D129" s="267" t="s">
        <v>215</v>
      </c>
      <c r="E129" s="267"/>
      <c r="F129" s="267"/>
      <c r="G129" s="267"/>
      <c r="H129" s="69" t="s">
        <v>32</v>
      </c>
      <c r="I129" s="201" t="s">
        <v>40</v>
      </c>
      <c r="J129" s="201"/>
      <c r="K129" s="201"/>
      <c r="L129" s="201"/>
      <c r="M129" s="39">
        <v>65</v>
      </c>
      <c r="N129" s="33"/>
      <c r="O129" s="23"/>
      <c r="P129" s="23"/>
    </row>
    <row r="130" spans="1:29" s="22" customFormat="1" ht="42" customHeight="1">
      <c r="A130" s="20"/>
      <c r="B130" s="16"/>
      <c r="C130" s="63"/>
      <c r="D130" s="186" t="s">
        <v>237</v>
      </c>
      <c r="E130" s="186"/>
      <c r="F130" s="186"/>
      <c r="G130" s="186"/>
      <c r="H130" s="63"/>
      <c r="I130" s="187"/>
      <c r="J130" s="187"/>
      <c r="K130" s="187"/>
      <c r="L130" s="187"/>
      <c r="M130" s="63"/>
      <c r="N130" s="21"/>
      <c r="O130" s="20"/>
      <c r="P130" s="20"/>
    </row>
    <row r="131" spans="1:29" s="22" customFormat="1" ht="21" customHeight="1">
      <c r="A131" s="20"/>
      <c r="B131" s="16" t="s">
        <v>241</v>
      </c>
      <c r="C131" s="63">
        <v>1517367</v>
      </c>
      <c r="D131" s="202" t="s">
        <v>24</v>
      </c>
      <c r="E131" s="202"/>
      <c r="F131" s="202"/>
      <c r="G131" s="202"/>
      <c r="H131" s="67"/>
      <c r="I131" s="203"/>
      <c r="J131" s="203"/>
      <c r="K131" s="203"/>
      <c r="L131" s="203"/>
      <c r="M131" s="67"/>
      <c r="N131" s="21"/>
      <c r="O131" s="20"/>
      <c r="P131" s="20"/>
    </row>
    <row r="132" spans="1:29" s="22" customFormat="1" ht="38.25" customHeight="1">
      <c r="A132" s="20"/>
      <c r="B132" s="16" t="s">
        <v>242</v>
      </c>
      <c r="C132" s="63"/>
      <c r="D132" s="192" t="s">
        <v>238</v>
      </c>
      <c r="E132" s="193"/>
      <c r="F132" s="193"/>
      <c r="G132" s="194"/>
      <c r="H132" s="63" t="s">
        <v>8</v>
      </c>
      <c r="I132" s="195" t="s">
        <v>122</v>
      </c>
      <c r="J132" s="196"/>
      <c r="K132" s="196"/>
      <c r="L132" s="197"/>
      <c r="M132" s="17">
        <v>2547</v>
      </c>
      <c r="N132" s="21"/>
      <c r="O132" s="20"/>
      <c r="P132" s="20"/>
    </row>
    <row r="133" spans="1:29" s="22" customFormat="1" ht="21" customHeight="1">
      <c r="A133" s="20"/>
      <c r="B133" s="16" t="s">
        <v>243</v>
      </c>
      <c r="C133" s="63">
        <v>1517367</v>
      </c>
      <c r="D133" s="210" t="s">
        <v>27</v>
      </c>
      <c r="E133" s="210"/>
      <c r="F133" s="210"/>
      <c r="G133" s="210"/>
      <c r="H133" s="63"/>
      <c r="I133" s="187"/>
      <c r="J133" s="187"/>
      <c r="K133" s="187"/>
      <c r="L133" s="187"/>
      <c r="M133" s="67"/>
      <c r="N133" s="21"/>
      <c r="O133" s="20"/>
      <c r="P133" s="20"/>
    </row>
    <row r="134" spans="1:29" s="22" customFormat="1" ht="21" customHeight="1">
      <c r="A134" s="20"/>
      <c r="B134" s="16" t="s">
        <v>244</v>
      </c>
      <c r="C134" s="63"/>
      <c r="D134" s="260" t="s">
        <v>239</v>
      </c>
      <c r="E134" s="261"/>
      <c r="F134" s="261"/>
      <c r="G134" s="262"/>
      <c r="H134" s="63" t="s">
        <v>25</v>
      </c>
      <c r="I134" s="195" t="s">
        <v>69</v>
      </c>
      <c r="J134" s="196"/>
      <c r="K134" s="196"/>
      <c r="L134" s="197"/>
      <c r="M134" s="18">
        <v>18</v>
      </c>
      <c r="N134" s="21"/>
      <c r="O134" s="20"/>
      <c r="P134" s="20"/>
    </row>
    <row r="135" spans="1:29" s="22" customFormat="1" ht="21" customHeight="1">
      <c r="A135" s="20"/>
      <c r="B135" s="16" t="s">
        <v>245</v>
      </c>
      <c r="C135" s="63">
        <v>1517367</v>
      </c>
      <c r="D135" s="202" t="s">
        <v>29</v>
      </c>
      <c r="E135" s="202"/>
      <c r="F135" s="202"/>
      <c r="G135" s="202"/>
      <c r="H135" s="67"/>
      <c r="I135" s="187"/>
      <c r="J135" s="187"/>
      <c r="K135" s="187"/>
      <c r="L135" s="187"/>
      <c r="M135" s="63"/>
      <c r="N135" s="21"/>
      <c r="O135" s="20"/>
      <c r="P135" s="20"/>
    </row>
    <row r="136" spans="1:29" s="22" customFormat="1" ht="39.75" customHeight="1">
      <c r="A136" s="20"/>
      <c r="B136" s="16" t="s">
        <v>246</v>
      </c>
      <c r="C136" s="63"/>
      <c r="D136" s="192" t="s">
        <v>240</v>
      </c>
      <c r="E136" s="193"/>
      <c r="F136" s="193"/>
      <c r="G136" s="194"/>
      <c r="H136" s="63" t="s">
        <v>8</v>
      </c>
      <c r="I136" s="198" t="s">
        <v>249</v>
      </c>
      <c r="J136" s="199"/>
      <c r="K136" s="199"/>
      <c r="L136" s="200"/>
      <c r="M136" s="35">
        <f>M132/M134</f>
        <v>141.5</v>
      </c>
      <c r="N136" s="21"/>
      <c r="O136" s="20"/>
      <c r="P136" s="20"/>
    </row>
    <row r="137" spans="1:29" s="22" customFormat="1" ht="21" customHeight="1">
      <c r="A137" s="20"/>
      <c r="B137" s="16" t="s">
        <v>247</v>
      </c>
      <c r="C137" s="63">
        <v>1517367</v>
      </c>
      <c r="D137" s="210" t="s">
        <v>31</v>
      </c>
      <c r="E137" s="210"/>
      <c r="F137" s="210"/>
      <c r="G137" s="210"/>
      <c r="H137" s="67"/>
      <c r="I137" s="187"/>
      <c r="J137" s="187"/>
      <c r="K137" s="187"/>
      <c r="L137" s="187"/>
      <c r="M137" s="67"/>
      <c r="N137" s="21"/>
      <c r="O137" s="20"/>
      <c r="P137" s="20"/>
    </row>
    <row r="138" spans="1:29" s="22" customFormat="1" ht="25.5" customHeight="1">
      <c r="A138" s="20"/>
      <c r="B138" s="16" t="s">
        <v>248</v>
      </c>
      <c r="C138" s="63"/>
      <c r="D138" s="260" t="s">
        <v>250</v>
      </c>
      <c r="E138" s="261"/>
      <c r="F138" s="261"/>
      <c r="G138" s="262"/>
      <c r="H138" s="69" t="s">
        <v>32</v>
      </c>
      <c r="I138" s="212" t="s">
        <v>40</v>
      </c>
      <c r="J138" s="213"/>
      <c r="K138" s="213"/>
      <c r="L138" s="214"/>
      <c r="M138" s="19" t="s">
        <v>251</v>
      </c>
      <c r="N138" s="21"/>
      <c r="O138" s="20"/>
      <c r="P138" s="20"/>
    </row>
    <row r="139" spans="1:29" s="22" customFormat="1" ht="37.5" customHeight="1">
      <c r="A139" s="20"/>
      <c r="B139" s="63"/>
      <c r="C139" s="64"/>
      <c r="D139" s="186" t="s">
        <v>268</v>
      </c>
      <c r="E139" s="186"/>
      <c r="F139" s="186"/>
      <c r="G139" s="186"/>
      <c r="H139" s="64"/>
      <c r="I139" s="187"/>
      <c r="J139" s="187"/>
      <c r="K139" s="187"/>
      <c r="L139" s="187"/>
      <c r="M139" s="64"/>
      <c r="N139" s="21"/>
      <c r="O139" s="20"/>
      <c r="P139" s="20"/>
    </row>
    <row r="140" spans="1:29" ht="23.25" customHeight="1">
      <c r="A140" s="23"/>
      <c r="B140" s="13" t="s">
        <v>254</v>
      </c>
      <c r="C140" s="63">
        <v>1517367</v>
      </c>
      <c r="D140" s="202" t="s">
        <v>24</v>
      </c>
      <c r="E140" s="202"/>
      <c r="F140" s="202"/>
      <c r="G140" s="202"/>
      <c r="H140" s="63"/>
      <c r="I140" s="187"/>
      <c r="J140" s="187"/>
      <c r="K140" s="187"/>
      <c r="L140" s="187"/>
      <c r="M140" s="67"/>
      <c r="N140" s="24"/>
      <c r="O140" s="23"/>
      <c r="P140" s="23"/>
      <c r="T140" s="264"/>
      <c r="U140" s="264"/>
      <c r="V140" s="25"/>
      <c r="W140" s="26"/>
      <c r="X140" s="26"/>
      <c r="Y140" s="26"/>
      <c r="Z140" s="26"/>
      <c r="AA140" s="26"/>
      <c r="AB140" s="26"/>
      <c r="AC140" s="26"/>
    </row>
    <row r="141" spans="1:29" s="22" customFormat="1" ht="19.5" customHeight="1">
      <c r="A141" s="20"/>
      <c r="B141" s="13" t="s">
        <v>255</v>
      </c>
      <c r="C141" s="27"/>
      <c r="D141" s="188" t="s">
        <v>264</v>
      </c>
      <c r="E141" s="189"/>
      <c r="F141" s="189"/>
      <c r="G141" s="190"/>
      <c r="H141" s="27" t="s">
        <v>8</v>
      </c>
      <c r="I141" s="195" t="s">
        <v>122</v>
      </c>
      <c r="J141" s="196"/>
      <c r="K141" s="196"/>
      <c r="L141" s="197"/>
      <c r="M141" s="17">
        <f>83306.25+7193.95-10722.27</f>
        <v>79777.929999999993</v>
      </c>
      <c r="N141" s="28"/>
      <c r="O141" s="20"/>
      <c r="Q141" s="29"/>
    </row>
    <row r="142" spans="1:29" ht="18" customHeight="1">
      <c r="A142" s="23"/>
      <c r="B142" s="13" t="s">
        <v>256</v>
      </c>
      <c r="C142" s="63">
        <v>1517367</v>
      </c>
      <c r="D142" s="202" t="s">
        <v>27</v>
      </c>
      <c r="E142" s="202"/>
      <c r="F142" s="202"/>
      <c r="G142" s="202"/>
      <c r="H142" s="63"/>
      <c r="I142" s="187"/>
      <c r="J142" s="187"/>
      <c r="K142" s="187"/>
      <c r="L142" s="187"/>
      <c r="M142" s="63"/>
      <c r="N142" s="21"/>
      <c r="O142" s="30">
        <v>554.63699999999994</v>
      </c>
      <c r="P142" s="31"/>
      <c r="Q142" s="32"/>
      <c r="R142" s="32"/>
      <c r="S142" s="32"/>
      <c r="T142" s="32"/>
      <c r="U142" s="32"/>
    </row>
    <row r="143" spans="1:29" ht="24.75" customHeight="1">
      <c r="A143" s="23"/>
      <c r="B143" s="19" t="s">
        <v>257</v>
      </c>
      <c r="C143" s="63"/>
      <c r="D143" s="192" t="s">
        <v>123</v>
      </c>
      <c r="E143" s="193"/>
      <c r="F143" s="193"/>
      <c r="G143" s="194"/>
      <c r="H143" s="66" t="s">
        <v>25</v>
      </c>
      <c r="I143" s="204" t="s">
        <v>69</v>
      </c>
      <c r="J143" s="204"/>
      <c r="K143" s="204"/>
      <c r="L143" s="204"/>
      <c r="M143" s="66">
        <v>18</v>
      </c>
      <c r="N143" s="33"/>
      <c r="O143" s="34"/>
      <c r="P143" s="31"/>
      <c r="Q143" s="32"/>
      <c r="R143" s="32"/>
      <c r="S143" s="32"/>
      <c r="T143" s="32"/>
      <c r="U143" s="32"/>
    </row>
    <row r="144" spans="1:29" ht="21" customHeight="1">
      <c r="A144" s="23"/>
      <c r="B144" s="13" t="s">
        <v>258</v>
      </c>
      <c r="C144" s="63">
        <v>1517367</v>
      </c>
      <c r="D144" s="202" t="s">
        <v>29</v>
      </c>
      <c r="E144" s="202"/>
      <c r="F144" s="202"/>
      <c r="G144" s="202"/>
      <c r="H144" s="27"/>
      <c r="I144" s="187"/>
      <c r="J144" s="187"/>
      <c r="K144" s="187"/>
      <c r="L144" s="187"/>
      <c r="M144" s="35"/>
      <c r="N144" s="33"/>
      <c r="O144" s="36"/>
      <c r="P144" s="24"/>
      <c r="Q144" s="37"/>
    </row>
    <row r="145" spans="1:16" ht="39.75" customHeight="1">
      <c r="A145" s="23"/>
      <c r="B145" s="12" t="s">
        <v>259</v>
      </c>
      <c r="C145" s="66"/>
      <c r="D145" s="192" t="s">
        <v>125</v>
      </c>
      <c r="E145" s="193"/>
      <c r="F145" s="193"/>
      <c r="G145" s="194"/>
      <c r="H145" s="66" t="s">
        <v>8</v>
      </c>
      <c r="I145" s="204" t="s">
        <v>252</v>
      </c>
      <c r="J145" s="204"/>
      <c r="K145" s="204"/>
      <c r="L145" s="204"/>
      <c r="M145" s="45">
        <f>M141/M143</f>
        <v>4432.1072222222219</v>
      </c>
      <c r="N145" s="33"/>
      <c r="O145" s="38"/>
      <c r="P145" s="23"/>
    </row>
    <row r="146" spans="1:16" ht="21.75" customHeight="1">
      <c r="A146" s="23"/>
      <c r="B146" s="13" t="s">
        <v>260</v>
      </c>
      <c r="C146" s="63">
        <v>1517367</v>
      </c>
      <c r="D146" s="210" t="s">
        <v>31</v>
      </c>
      <c r="E146" s="210"/>
      <c r="F146" s="210"/>
      <c r="G146" s="210"/>
      <c r="H146" s="27"/>
      <c r="I146" s="208"/>
      <c r="J146" s="208"/>
      <c r="K146" s="208"/>
      <c r="L146" s="208"/>
      <c r="M146" s="35"/>
      <c r="N146" s="33"/>
      <c r="O146" s="23"/>
      <c r="P146" s="23"/>
    </row>
    <row r="147" spans="1:16" ht="27" customHeight="1">
      <c r="A147" s="23"/>
      <c r="B147" s="13" t="s">
        <v>261</v>
      </c>
      <c r="C147" s="11"/>
      <c r="D147" s="267" t="s">
        <v>253</v>
      </c>
      <c r="E147" s="267"/>
      <c r="F147" s="267"/>
      <c r="G147" s="267"/>
      <c r="H147" s="69" t="s">
        <v>32</v>
      </c>
      <c r="I147" s="201" t="s">
        <v>40</v>
      </c>
      <c r="J147" s="201"/>
      <c r="K147" s="201"/>
      <c r="L147" s="201"/>
      <c r="M147" s="39">
        <v>100</v>
      </c>
      <c r="N147" s="33"/>
      <c r="O147" s="23"/>
      <c r="P147" s="23"/>
    </row>
    <row r="148" spans="1:16" s="22" customFormat="1" ht="16.5" customHeight="1">
      <c r="A148" s="20"/>
      <c r="B148" s="46"/>
      <c r="C148" s="21"/>
      <c r="D148" s="47"/>
      <c r="E148" s="47"/>
      <c r="F148" s="47"/>
      <c r="G148" s="47"/>
      <c r="H148" s="48"/>
      <c r="I148" s="48"/>
      <c r="J148" s="48"/>
      <c r="K148" s="48"/>
      <c r="L148" s="48"/>
      <c r="M148" s="49"/>
      <c r="N148" s="21"/>
      <c r="O148" s="20"/>
      <c r="P148" s="20"/>
    </row>
    <row r="149" spans="1:16" ht="27.75" customHeight="1">
      <c r="A149" s="50" t="s">
        <v>19</v>
      </c>
      <c r="B149" s="23" t="s">
        <v>53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51"/>
      <c r="N149" s="50" t="s">
        <v>60</v>
      </c>
      <c r="O149" s="23"/>
      <c r="P149" s="52"/>
    </row>
    <row r="150" spans="1:16" ht="42" customHeight="1">
      <c r="A150" s="204" t="s">
        <v>54</v>
      </c>
      <c r="B150" s="204" t="s">
        <v>55</v>
      </c>
      <c r="C150" s="204"/>
      <c r="D150" s="204" t="s">
        <v>38</v>
      </c>
      <c r="E150" s="204" t="s">
        <v>56</v>
      </c>
      <c r="F150" s="204"/>
      <c r="G150" s="204"/>
      <c r="H150" s="204" t="s">
        <v>57</v>
      </c>
      <c r="I150" s="204"/>
      <c r="J150" s="204"/>
      <c r="K150" s="204" t="s">
        <v>58</v>
      </c>
      <c r="L150" s="204"/>
      <c r="M150" s="204"/>
      <c r="N150" s="204" t="s">
        <v>59</v>
      </c>
      <c r="O150" s="23"/>
      <c r="P150" s="52"/>
    </row>
    <row r="151" spans="1:16" ht="33" customHeight="1">
      <c r="A151" s="204"/>
      <c r="B151" s="204"/>
      <c r="C151" s="204"/>
      <c r="D151" s="204"/>
      <c r="E151" s="11" t="s">
        <v>14</v>
      </c>
      <c r="F151" s="11" t="s">
        <v>15</v>
      </c>
      <c r="G151" s="11" t="s">
        <v>22</v>
      </c>
      <c r="H151" s="11" t="s">
        <v>14</v>
      </c>
      <c r="I151" s="11" t="s">
        <v>15</v>
      </c>
      <c r="J151" s="11" t="s">
        <v>22</v>
      </c>
      <c r="K151" s="11" t="s">
        <v>14</v>
      </c>
      <c r="L151" s="11" t="s">
        <v>15</v>
      </c>
      <c r="M151" s="11" t="s">
        <v>22</v>
      </c>
      <c r="N151" s="204"/>
      <c r="O151" s="23"/>
      <c r="P151" s="52"/>
    </row>
    <row r="152" spans="1:16" ht="18.75">
      <c r="A152" s="63">
        <v>1</v>
      </c>
      <c r="B152" s="187">
        <v>2</v>
      </c>
      <c r="C152" s="187"/>
      <c r="D152" s="63">
        <v>3</v>
      </c>
      <c r="E152" s="63">
        <v>4</v>
      </c>
      <c r="F152" s="63">
        <v>5</v>
      </c>
      <c r="G152" s="63">
        <v>6</v>
      </c>
      <c r="H152" s="63">
        <v>7</v>
      </c>
      <c r="I152" s="63">
        <v>8</v>
      </c>
      <c r="J152" s="63">
        <v>9</v>
      </c>
      <c r="K152" s="63">
        <v>10</v>
      </c>
      <c r="L152" s="63">
        <v>11</v>
      </c>
      <c r="M152" s="63">
        <v>12</v>
      </c>
      <c r="N152" s="63">
        <v>13</v>
      </c>
      <c r="O152" s="24"/>
      <c r="P152" s="53"/>
    </row>
    <row r="153" spans="1:16" ht="117" customHeight="1">
      <c r="A153" s="72">
        <v>3142</v>
      </c>
      <c r="B153" s="268" t="s">
        <v>140</v>
      </c>
      <c r="C153" s="268"/>
      <c r="D153" s="69">
        <v>1517361</v>
      </c>
      <c r="E153" s="54">
        <v>0</v>
      </c>
      <c r="F153" s="55">
        <v>440.60700000000003</v>
      </c>
      <c r="G153" s="55">
        <v>440.60700000000003</v>
      </c>
      <c r="H153" s="54">
        <v>0</v>
      </c>
      <c r="I153" s="55">
        <f>2222.23+932.004</f>
        <v>3154.2339999999999</v>
      </c>
      <c r="J153" s="55">
        <f>I153</f>
        <v>3154.2339999999999</v>
      </c>
      <c r="K153" s="54">
        <v>0</v>
      </c>
      <c r="L153" s="55">
        <f>J153</f>
        <v>3154.2339999999999</v>
      </c>
      <c r="M153" s="55">
        <f>L153</f>
        <v>3154.2339999999999</v>
      </c>
      <c r="N153" s="56"/>
      <c r="O153" s="24"/>
      <c r="P153" s="53"/>
    </row>
    <row r="154" spans="1:16" ht="59.25" customHeight="1">
      <c r="A154" s="74"/>
      <c r="B154" s="268" t="s">
        <v>61</v>
      </c>
      <c r="C154" s="268"/>
      <c r="D154" s="69"/>
      <c r="E154" s="54">
        <v>0</v>
      </c>
      <c r="F154" s="55">
        <v>440.60700000000003</v>
      </c>
      <c r="G154" s="55">
        <v>440.60700000000003</v>
      </c>
      <c r="H154" s="54">
        <v>0</v>
      </c>
      <c r="I154" s="55">
        <f>I153</f>
        <v>3154.2339999999999</v>
      </c>
      <c r="J154" s="55">
        <f>I154</f>
        <v>3154.2339999999999</v>
      </c>
      <c r="K154" s="54">
        <v>0</v>
      </c>
      <c r="L154" s="55">
        <f>J154</f>
        <v>3154.2339999999999</v>
      </c>
      <c r="M154" s="55">
        <f>L154</f>
        <v>3154.2339999999999</v>
      </c>
      <c r="N154" s="76" t="s">
        <v>141</v>
      </c>
      <c r="O154" s="24"/>
      <c r="P154" s="53"/>
    </row>
    <row r="155" spans="1:16" ht="99" customHeight="1">
      <c r="A155" s="72">
        <v>3142</v>
      </c>
      <c r="B155" s="269" t="s">
        <v>159</v>
      </c>
      <c r="C155" s="269"/>
      <c r="D155" s="69">
        <v>1517361</v>
      </c>
      <c r="E155" s="9">
        <v>0</v>
      </c>
      <c r="F155" s="9">
        <v>0</v>
      </c>
      <c r="G155" s="9">
        <f>F155+E155</f>
        <v>0</v>
      </c>
      <c r="H155" s="9">
        <v>0</v>
      </c>
      <c r="I155" s="10">
        <v>533</v>
      </c>
      <c r="J155" s="10">
        <f>I155+H155</f>
        <v>533</v>
      </c>
      <c r="K155" s="9">
        <v>0</v>
      </c>
      <c r="L155" s="10">
        <f>I155</f>
        <v>533</v>
      </c>
      <c r="M155" s="10">
        <f>L155+K155</f>
        <v>533</v>
      </c>
      <c r="N155" s="76"/>
      <c r="O155" s="24"/>
      <c r="P155" s="53"/>
    </row>
    <row r="156" spans="1:16" ht="45.75" customHeight="1">
      <c r="A156" s="75"/>
      <c r="B156" s="268" t="s">
        <v>61</v>
      </c>
      <c r="C156" s="268"/>
      <c r="D156" s="57"/>
      <c r="E156" s="54">
        <v>0</v>
      </c>
      <c r="F156" s="54">
        <v>0</v>
      </c>
      <c r="G156" s="54">
        <v>0</v>
      </c>
      <c r="H156" s="54">
        <v>0</v>
      </c>
      <c r="I156" s="58">
        <f>I155</f>
        <v>533</v>
      </c>
      <c r="J156" s="58">
        <f>J155</f>
        <v>533</v>
      </c>
      <c r="K156" s="54">
        <v>0</v>
      </c>
      <c r="L156" s="55">
        <f>L155</f>
        <v>533</v>
      </c>
      <c r="M156" s="55">
        <f>M155</f>
        <v>533</v>
      </c>
      <c r="N156" s="76" t="s">
        <v>160</v>
      </c>
      <c r="P156" s="52"/>
    </row>
    <row r="157" spans="1:16" ht="114" customHeight="1">
      <c r="A157" s="72">
        <v>3142</v>
      </c>
      <c r="B157" s="269" t="s">
        <v>161</v>
      </c>
      <c r="C157" s="269"/>
      <c r="D157" s="69">
        <v>1517361</v>
      </c>
      <c r="E157" s="9">
        <v>0</v>
      </c>
      <c r="F157" s="9">
        <v>0</v>
      </c>
      <c r="G157" s="9">
        <f>F157+E157</f>
        <v>0</v>
      </c>
      <c r="H157" s="9">
        <v>0</v>
      </c>
      <c r="I157" s="10">
        <v>812.44899999999996</v>
      </c>
      <c r="J157" s="10">
        <f>I157+H157</f>
        <v>812.44899999999996</v>
      </c>
      <c r="K157" s="9">
        <v>0</v>
      </c>
      <c r="L157" s="10">
        <f>I157</f>
        <v>812.44899999999996</v>
      </c>
      <c r="M157" s="10">
        <f>L157+K157</f>
        <v>812.44899999999996</v>
      </c>
      <c r="N157" s="76"/>
      <c r="O157" s="24"/>
      <c r="P157" s="53"/>
    </row>
    <row r="158" spans="1:16" ht="48" customHeight="1">
      <c r="A158" s="75"/>
      <c r="B158" s="268" t="s">
        <v>61</v>
      </c>
      <c r="C158" s="268"/>
      <c r="D158" s="57"/>
      <c r="E158" s="54">
        <v>0</v>
      </c>
      <c r="F158" s="54">
        <v>0</v>
      </c>
      <c r="G158" s="54">
        <v>0</v>
      </c>
      <c r="H158" s="54">
        <v>0</v>
      </c>
      <c r="I158" s="55">
        <f>I157</f>
        <v>812.44899999999996</v>
      </c>
      <c r="J158" s="55">
        <f>J157</f>
        <v>812.44899999999996</v>
      </c>
      <c r="K158" s="54">
        <v>0</v>
      </c>
      <c r="L158" s="55">
        <f>L157</f>
        <v>812.44899999999996</v>
      </c>
      <c r="M158" s="55">
        <f>M157</f>
        <v>812.44899999999996</v>
      </c>
      <c r="N158" s="76" t="s">
        <v>162</v>
      </c>
      <c r="P158" s="52"/>
    </row>
    <row r="159" spans="1:16" ht="147.75" customHeight="1">
      <c r="A159" s="72">
        <v>3142</v>
      </c>
      <c r="B159" s="270" t="s">
        <v>152</v>
      </c>
      <c r="C159" s="271"/>
      <c r="D159" s="66">
        <v>1517361</v>
      </c>
      <c r="E159" s="65">
        <v>0</v>
      </c>
      <c r="F159" s="65">
        <v>0</v>
      </c>
      <c r="G159" s="65">
        <v>0</v>
      </c>
      <c r="H159" s="65">
        <v>0</v>
      </c>
      <c r="I159" s="55">
        <v>1728.068</v>
      </c>
      <c r="J159" s="55">
        <f>I159</f>
        <v>1728.068</v>
      </c>
      <c r="K159" s="55">
        <v>0</v>
      </c>
      <c r="L159" s="55">
        <f>J159</f>
        <v>1728.068</v>
      </c>
      <c r="M159" s="55">
        <f>L159</f>
        <v>1728.068</v>
      </c>
      <c r="N159" s="73"/>
      <c r="P159" s="52"/>
    </row>
    <row r="160" spans="1:16" ht="39.75" customHeight="1">
      <c r="A160" s="75"/>
      <c r="B160" s="268" t="s">
        <v>61</v>
      </c>
      <c r="C160" s="268"/>
      <c r="D160" s="66"/>
      <c r="E160" s="65">
        <v>0</v>
      </c>
      <c r="F160" s="65">
        <v>0</v>
      </c>
      <c r="G160" s="65">
        <v>0</v>
      </c>
      <c r="H160" s="65">
        <v>0</v>
      </c>
      <c r="I160" s="55">
        <f>I159</f>
        <v>1728.068</v>
      </c>
      <c r="J160" s="55">
        <f>J159</f>
        <v>1728.068</v>
      </c>
      <c r="K160" s="55">
        <v>0</v>
      </c>
      <c r="L160" s="55">
        <f>J160</f>
        <v>1728.068</v>
      </c>
      <c r="M160" s="55">
        <f>L160</f>
        <v>1728.068</v>
      </c>
      <c r="N160" s="76" t="s">
        <v>68</v>
      </c>
      <c r="P160" s="52"/>
    </row>
    <row r="161" spans="1:16" ht="68.25" customHeight="1">
      <c r="A161" s="72">
        <v>3122</v>
      </c>
      <c r="B161" s="272" t="s">
        <v>216</v>
      </c>
      <c r="C161" s="273"/>
      <c r="D161" s="66">
        <v>1517361</v>
      </c>
      <c r="E161" s="54">
        <v>0</v>
      </c>
      <c r="F161" s="54">
        <v>0</v>
      </c>
      <c r="G161" s="54">
        <v>0</v>
      </c>
      <c r="H161" s="54">
        <v>0</v>
      </c>
      <c r="I161" s="55">
        <v>2032</v>
      </c>
      <c r="J161" s="55">
        <v>2032</v>
      </c>
      <c r="K161" s="54">
        <v>0</v>
      </c>
      <c r="L161" s="55">
        <v>2032</v>
      </c>
      <c r="M161" s="55">
        <v>2032</v>
      </c>
      <c r="N161" s="73"/>
      <c r="P161" s="52"/>
    </row>
    <row r="162" spans="1:16" ht="45" customHeight="1">
      <c r="A162" s="75"/>
      <c r="B162" s="268" t="s">
        <v>61</v>
      </c>
      <c r="C162" s="268"/>
      <c r="D162" s="66"/>
      <c r="E162" s="54">
        <v>0</v>
      </c>
      <c r="F162" s="54">
        <v>0</v>
      </c>
      <c r="G162" s="54">
        <v>0</v>
      </c>
      <c r="H162" s="54">
        <v>0</v>
      </c>
      <c r="I162" s="55">
        <v>2032</v>
      </c>
      <c r="J162" s="55">
        <v>2032</v>
      </c>
      <c r="K162" s="54">
        <v>0</v>
      </c>
      <c r="L162" s="55">
        <v>2032</v>
      </c>
      <c r="M162" s="55">
        <v>2032</v>
      </c>
      <c r="N162" s="76" t="s">
        <v>217</v>
      </c>
      <c r="P162" s="52"/>
    </row>
    <row r="163" spans="1:16" ht="70.5" customHeight="1">
      <c r="A163" s="72">
        <v>3122</v>
      </c>
      <c r="B163" s="269" t="s">
        <v>163</v>
      </c>
      <c r="C163" s="269"/>
      <c r="D163" s="69">
        <v>1517361</v>
      </c>
      <c r="E163" s="59">
        <v>0</v>
      </c>
      <c r="F163" s="59">
        <v>0</v>
      </c>
      <c r="G163" s="59">
        <f>F163+E163</f>
        <v>0</v>
      </c>
      <c r="H163" s="59">
        <v>0</v>
      </c>
      <c r="I163" s="10">
        <v>45.27</v>
      </c>
      <c r="J163" s="10">
        <f>I163+H163</f>
        <v>45.27</v>
      </c>
      <c r="K163" s="59">
        <v>0</v>
      </c>
      <c r="L163" s="10">
        <f>I163</f>
        <v>45.27</v>
      </c>
      <c r="M163" s="10">
        <f>L163+K163</f>
        <v>45.27</v>
      </c>
      <c r="N163" s="76"/>
      <c r="O163" s="24"/>
      <c r="P163" s="53"/>
    </row>
    <row r="164" spans="1:16" ht="43.5" customHeight="1">
      <c r="A164" s="75"/>
      <c r="B164" s="268" t="s">
        <v>61</v>
      </c>
      <c r="C164" s="268"/>
      <c r="D164" s="57"/>
      <c r="E164" s="54">
        <v>0</v>
      </c>
      <c r="F164" s="54">
        <v>0</v>
      </c>
      <c r="G164" s="54">
        <v>0</v>
      </c>
      <c r="H164" s="54">
        <v>0</v>
      </c>
      <c r="I164" s="55">
        <f>I163</f>
        <v>45.27</v>
      </c>
      <c r="J164" s="55">
        <f>J163</f>
        <v>45.27</v>
      </c>
      <c r="K164" s="54">
        <v>0</v>
      </c>
      <c r="L164" s="55">
        <f>L163</f>
        <v>45.27</v>
      </c>
      <c r="M164" s="55">
        <f>M163</f>
        <v>45.27</v>
      </c>
      <c r="N164" s="76" t="s">
        <v>218</v>
      </c>
      <c r="P164" s="52"/>
    </row>
    <row r="165" spans="1:16" ht="177.75" customHeight="1">
      <c r="A165" s="72">
        <v>3132</v>
      </c>
      <c r="B165" s="270" t="s">
        <v>151</v>
      </c>
      <c r="C165" s="271"/>
      <c r="D165" s="66">
        <v>1517361</v>
      </c>
      <c r="E165" s="65">
        <v>0</v>
      </c>
      <c r="F165" s="65">
        <v>0</v>
      </c>
      <c r="G165" s="65">
        <v>0</v>
      </c>
      <c r="H165" s="65">
        <v>0</v>
      </c>
      <c r="I165" s="55">
        <v>688.24400000000003</v>
      </c>
      <c r="J165" s="55">
        <f>I165</f>
        <v>688.24400000000003</v>
      </c>
      <c r="K165" s="55">
        <v>0</v>
      </c>
      <c r="L165" s="55">
        <f>J165</f>
        <v>688.24400000000003</v>
      </c>
      <c r="M165" s="55">
        <f>L165</f>
        <v>688.24400000000003</v>
      </c>
      <c r="N165" s="73"/>
      <c r="P165" s="52"/>
    </row>
    <row r="166" spans="1:16" ht="45" customHeight="1">
      <c r="A166" s="75"/>
      <c r="B166" s="270" t="s">
        <v>61</v>
      </c>
      <c r="C166" s="271"/>
      <c r="D166" s="66"/>
      <c r="E166" s="65">
        <v>0</v>
      </c>
      <c r="F166" s="65">
        <v>0</v>
      </c>
      <c r="G166" s="65">
        <v>0</v>
      </c>
      <c r="H166" s="65">
        <v>0</v>
      </c>
      <c r="I166" s="55">
        <f>I165</f>
        <v>688.24400000000003</v>
      </c>
      <c r="J166" s="55">
        <f>J165</f>
        <v>688.24400000000003</v>
      </c>
      <c r="K166" s="55">
        <v>0</v>
      </c>
      <c r="L166" s="55">
        <f>J166</f>
        <v>688.24400000000003</v>
      </c>
      <c r="M166" s="55">
        <f>L166</f>
        <v>688.24400000000003</v>
      </c>
      <c r="N166" s="76" t="s">
        <v>68</v>
      </c>
      <c r="P166" s="52"/>
    </row>
    <row r="167" spans="1:16" ht="224.25" customHeight="1">
      <c r="A167" s="72">
        <v>3132</v>
      </c>
      <c r="B167" s="269" t="s">
        <v>156</v>
      </c>
      <c r="C167" s="269"/>
      <c r="D167" s="69">
        <v>1517361</v>
      </c>
      <c r="E167" s="9">
        <v>0</v>
      </c>
      <c r="F167" s="9">
        <v>0</v>
      </c>
      <c r="G167" s="9">
        <f>F167+E167</f>
        <v>0</v>
      </c>
      <c r="H167" s="9">
        <v>0</v>
      </c>
      <c r="I167" s="9">
        <v>2877.7139999999999</v>
      </c>
      <c r="J167" s="9">
        <f>I167+H167</f>
        <v>2877.7139999999999</v>
      </c>
      <c r="K167" s="9">
        <v>0</v>
      </c>
      <c r="L167" s="9">
        <f>I167</f>
        <v>2877.7139999999999</v>
      </c>
      <c r="M167" s="9">
        <f>L167+K167</f>
        <v>2877.7139999999999</v>
      </c>
      <c r="N167" s="76"/>
      <c r="O167" s="24"/>
      <c r="P167" s="53"/>
    </row>
    <row r="168" spans="1:16" ht="42.75" customHeight="1">
      <c r="A168" s="75"/>
      <c r="B168" s="268" t="s">
        <v>61</v>
      </c>
      <c r="C168" s="268"/>
      <c r="D168" s="57"/>
      <c r="E168" s="54">
        <v>0</v>
      </c>
      <c r="F168" s="54">
        <v>0</v>
      </c>
      <c r="G168" s="54">
        <v>0</v>
      </c>
      <c r="H168" s="54">
        <v>0</v>
      </c>
      <c r="I168" s="55">
        <f>I167</f>
        <v>2877.7139999999999</v>
      </c>
      <c r="J168" s="55">
        <f>J167</f>
        <v>2877.7139999999999</v>
      </c>
      <c r="K168" s="54">
        <v>0</v>
      </c>
      <c r="L168" s="55">
        <f>L167</f>
        <v>2877.7139999999999</v>
      </c>
      <c r="M168" s="55">
        <f>M167</f>
        <v>2877.7139999999999</v>
      </c>
      <c r="N168" s="76" t="s">
        <v>157</v>
      </c>
      <c r="P168" s="52"/>
    </row>
    <row r="169" spans="1:16" ht="85.5" customHeight="1">
      <c r="A169" s="72">
        <v>3142</v>
      </c>
      <c r="B169" s="268" t="s">
        <v>145</v>
      </c>
      <c r="C169" s="268"/>
      <c r="D169" s="66">
        <v>1517363</v>
      </c>
      <c r="E169" s="65">
        <v>0</v>
      </c>
      <c r="F169" s="65">
        <v>245.67</v>
      </c>
      <c r="G169" s="65">
        <v>245.67</v>
      </c>
      <c r="H169" s="65">
        <v>0</v>
      </c>
      <c r="I169" s="65">
        <v>379.54378000000003</v>
      </c>
      <c r="J169" s="65">
        <f>I169</f>
        <v>379.54378000000003</v>
      </c>
      <c r="K169" s="65">
        <v>0</v>
      </c>
      <c r="L169" s="65">
        <f>J169</f>
        <v>379.54378000000003</v>
      </c>
      <c r="M169" s="65">
        <f>L169</f>
        <v>379.54378000000003</v>
      </c>
      <c r="N169" s="76"/>
      <c r="P169" s="52"/>
    </row>
    <row r="170" spans="1:16" ht="76.5" customHeight="1">
      <c r="A170" s="67"/>
      <c r="B170" s="270" t="s">
        <v>61</v>
      </c>
      <c r="C170" s="271"/>
      <c r="D170" s="68"/>
      <c r="E170" s="65">
        <v>0</v>
      </c>
      <c r="F170" s="65">
        <v>238.3</v>
      </c>
      <c r="G170" s="65">
        <v>238.3</v>
      </c>
      <c r="H170" s="65">
        <v>0</v>
      </c>
      <c r="I170" s="60">
        <v>368.70375999999999</v>
      </c>
      <c r="J170" s="60">
        <f>I170</f>
        <v>368.70375999999999</v>
      </c>
      <c r="K170" s="65">
        <v>0</v>
      </c>
      <c r="L170" s="60">
        <f>J170</f>
        <v>368.70375999999999</v>
      </c>
      <c r="M170" s="60">
        <f>L170</f>
        <v>368.70375999999999</v>
      </c>
      <c r="N170" s="76" t="s">
        <v>144</v>
      </c>
      <c r="P170" s="52"/>
    </row>
    <row r="171" spans="1:16" ht="45.75" customHeight="1">
      <c r="A171" s="67"/>
      <c r="B171" s="270" t="s">
        <v>61</v>
      </c>
      <c r="C171" s="271"/>
      <c r="D171" s="68"/>
      <c r="E171" s="65">
        <v>0</v>
      </c>
      <c r="F171" s="65">
        <v>7.37</v>
      </c>
      <c r="G171" s="65">
        <v>7.37</v>
      </c>
      <c r="H171" s="65">
        <v>0</v>
      </c>
      <c r="I171" s="65">
        <v>10.840020000000001</v>
      </c>
      <c r="J171" s="65">
        <v>10.840020000000001</v>
      </c>
      <c r="K171" s="65">
        <v>0</v>
      </c>
      <c r="L171" s="65">
        <f>J171</f>
        <v>10.840020000000001</v>
      </c>
      <c r="M171" s="65">
        <f>J171</f>
        <v>10.840020000000001</v>
      </c>
      <c r="N171" s="77" t="s">
        <v>146</v>
      </c>
      <c r="P171" s="52"/>
    </row>
    <row r="172" spans="1:16" ht="102" customHeight="1">
      <c r="A172" s="69">
        <v>3142</v>
      </c>
      <c r="B172" s="270" t="s">
        <v>147</v>
      </c>
      <c r="C172" s="271"/>
      <c r="D172" s="66">
        <v>1517363</v>
      </c>
      <c r="E172" s="65">
        <v>0</v>
      </c>
      <c r="F172" s="65">
        <v>0</v>
      </c>
      <c r="G172" s="65">
        <v>0</v>
      </c>
      <c r="H172" s="65">
        <v>0</v>
      </c>
      <c r="I172" s="61">
        <v>2060</v>
      </c>
      <c r="J172" s="61">
        <v>2060</v>
      </c>
      <c r="K172" s="65">
        <v>0</v>
      </c>
      <c r="L172" s="61">
        <v>2060</v>
      </c>
      <c r="M172" s="61">
        <v>2060</v>
      </c>
      <c r="N172" s="73"/>
      <c r="P172" s="52"/>
    </row>
    <row r="173" spans="1:16" ht="72.75" customHeight="1">
      <c r="A173" s="67"/>
      <c r="B173" s="270" t="s">
        <v>61</v>
      </c>
      <c r="C173" s="271"/>
      <c r="D173" s="66"/>
      <c r="E173" s="65">
        <v>0</v>
      </c>
      <c r="F173" s="65">
        <v>0</v>
      </c>
      <c r="G173" s="65">
        <v>0</v>
      </c>
      <c r="H173" s="65">
        <v>0</v>
      </c>
      <c r="I173" s="61">
        <v>2000</v>
      </c>
      <c r="J173" s="61">
        <f>I173</f>
        <v>2000</v>
      </c>
      <c r="K173" s="65">
        <v>0</v>
      </c>
      <c r="L173" s="61">
        <f>J173</f>
        <v>2000</v>
      </c>
      <c r="M173" s="61">
        <f>L173</f>
        <v>2000</v>
      </c>
      <c r="N173" s="76" t="s">
        <v>144</v>
      </c>
      <c r="P173" s="52"/>
    </row>
    <row r="174" spans="1:16" ht="42" customHeight="1">
      <c r="A174" s="67"/>
      <c r="B174" s="270" t="s">
        <v>61</v>
      </c>
      <c r="C174" s="271"/>
      <c r="D174" s="66"/>
      <c r="E174" s="65">
        <v>0</v>
      </c>
      <c r="F174" s="65">
        <v>0</v>
      </c>
      <c r="G174" s="65">
        <v>0</v>
      </c>
      <c r="H174" s="65">
        <v>0</v>
      </c>
      <c r="I174" s="61">
        <v>60</v>
      </c>
      <c r="J174" s="61">
        <f>I174</f>
        <v>60</v>
      </c>
      <c r="K174" s="65">
        <v>0</v>
      </c>
      <c r="L174" s="61">
        <f>J174</f>
        <v>60</v>
      </c>
      <c r="M174" s="61">
        <f>L174</f>
        <v>60</v>
      </c>
      <c r="N174" s="76" t="s">
        <v>148</v>
      </c>
      <c r="P174" s="52"/>
    </row>
    <row r="175" spans="1:16" ht="71.25" customHeight="1">
      <c r="A175" s="72">
        <v>3142</v>
      </c>
      <c r="B175" s="270" t="s">
        <v>149</v>
      </c>
      <c r="C175" s="271"/>
      <c r="D175" s="66">
        <v>1517363</v>
      </c>
      <c r="E175" s="65">
        <v>0</v>
      </c>
      <c r="F175" s="65">
        <v>25.85</v>
      </c>
      <c r="G175" s="65">
        <v>25.85</v>
      </c>
      <c r="H175" s="65">
        <v>0</v>
      </c>
      <c r="I175" s="60">
        <v>1519.1448</v>
      </c>
      <c r="J175" s="60">
        <f>I175</f>
        <v>1519.1448</v>
      </c>
      <c r="K175" s="65">
        <v>0</v>
      </c>
      <c r="L175" s="60">
        <f>J175</f>
        <v>1519.1448</v>
      </c>
      <c r="M175" s="60">
        <f>L175</f>
        <v>1519.1448</v>
      </c>
      <c r="N175" s="73"/>
      <c r="P175" s="52"/>
    </row>
    <row r="176" spans="1:16" ht="73.5" customHeight="1">
      <c r="A176" s="67"/>
      <c r="B176" s="270" t="s">
        <v>61</v>
      </c>
      <c r="C176" s="271"/>
      <c r="D176" s="66"/>
      <c r="E176" s="65">
        <v>0</v>
      </c>
      <c r="F176" s="65">
        <v>25.85</v>
      </c>
      <c r="G176" s="65">
        <v>25.85</v>
      </c>
      <c r="H176" s="65">
        <v>0</v>
      </c>
      <c r="I176" s="60">
        <v>1474.92046</v>
      </c>
      <c r="J176" s="60">
        <v>1474.92046</v>
      </c>
      <c r="K176" s="65">
        <v>0</v>
      </c>
      <c r="L176" s="60">
        <f>J176</f>
        <v>1474.92046</v>
      </c>
      <c r="M176" s="60">
        <f>L176</f>
        <v>1474.92046</v>
      </c>
      <c r="N176" s="76" t="s">
        <v>144</v>
      </c>
      <c r="P176" s="52"/>
    </row>
    <row r="177" spans="1:16" ht="42" customHeight="1">
      <c r="A177" s="67"/>
      <c r="B177" s="270" t="s">
        <v>61</v>
      </c>
      <c r="C177" s="271"/>
      <c r="D177" s="66"/>
      <c r="E177" s="65">
        <v>0</v>
      </c>
      <c r="F177" s="65">
        <v>0.77</v>
      </c>
      <c r="G177" s="65">
        <v>0.77</v>
      </c>
      <c r="H177" s="65">
        <v>0</v>
      </c>
      <c r="I177" s="65">
        <v>44.224339999999998</v>
      </c>
      <c r="J177" s="65">
        <v>44.224339999999998</v>
      </c>
      <c r="K177" s="65">
        <v>0</v>
      </c>
      <c r="L177" s="65">
        <f>J177</f>
        <v>44.224339999999998</v>
      </c>
      <c r="M177" s="65">
        <f>L177</f>
        <v>44.224339999999998</v>
      </c>
      <c r="N177" s="77" t="s">
        <v>150</v>
      </c>
      <c r="P177" s="52"/>
    </row>
    <row r="178" spans="1:16" ht="68.25" customHeight="1">
      <c r="A178" s="72">
        <v>3122</v>
      </c>
      <c r="B178" s="272" t="s">
        <v>216</v>
      </c>
      <c r="C178" s="273"/>
      <c r="D178" s="66">
        <v>1517363</v>
      </c>
      <c r="E178" s="54">
        <v>0</v>
      </c>
      <c r="F178" s="54">
        <v>0</v>
      </c>
      <c r="G178" s="54">
        <v>0</v>
      </c>
      <c r="H178" s="54">
        <v>0</v>
      </c>
      <c r="I178" s="55">
        <v>2060</v>
      </c>
      <c r="J178" s="55">
        <v>2060</v>
      </c>
      <c r="K178" s="54">
        <v>0</v>
      </c>
      <c r="L178" s="55">
        <v>2060</v>
      </c>
      <c r="M178" s="55">
        <v>2060</v>
      </c>
      <c r="N178" s="56"/>
      <c r="P178" s="52"/>
    </row>
    <row r="179" spans="1:16" ht="69.75" customHeight="1">
      <c r="A179" s="67"/>
      <c r="B179" s="268" t="s">
        <v>61</v>
      </c>
      <c r="C179" s="268"/>
      <c r="D179" s="66"/>
      <c r="E179" s="54">
        <v>0</v>
      </c>
      <c r="F179" s="54">
        <v>0</v>
      </c>
      <c r="G179" s="54">
        <v>0</v>
      </c>
      <c r="H179" s="54">
        <v>0</v>
      </c>
      <c r="I179" s="55">
        <v>2000</v>
      </c>
      <c r="J179" s="55">
        <v>2000</v>
      </c>
      <c r="K179" s="54">
        <v>0</v>
      </c>
      <c r="L179" s="55">
        <v>2000</v>
      </c>
      <c r="M179" s="55">
        <v>2000</v>
      </c>
      <c r="N179" s="76" t="s">
        <v>144</v>
      </c>
      <c r="P179" s="52"/>
    </row>
    <row r="180" spans="1:16" ht="47.25" customHeight="1">
      <c r="A180" s="67"/>
      <c r="B180" s="270" t="s">
        <v>61</v>
      </c>
      <c r="C180" s="271"/>
      <c r="D180" s="68"/>
      <c r="E180" s="65">
        <v>0</v>
      </c>
      <c r="F180" s="65">
        <v>0</v>
      </c>
      <c r="G180" s="65">
        <v>0</v>
      </c>
      <c r="H180" s="65">
        <v>0</v>
      </c>
      <c r="I180" s="55">
        <v>60</v>
      </c>
      <c r="J180" s="55">
        <v>60</v>
      </c>
      <c r="K180" s="65">
        <v>0</v>
      </c>
      <c r="L180" s="55">
        <v>60</v>
      </c>
      <c r="M180" s="55">
        <f>J180</f>
        <v>60</v>
      </c>
      <c r="N180" s="76" t="s">
        <v>217</v>
      </c>
      <c r="P180" s="52"/>
    </row>
    <row r="181" spans="1:16" ht="105" customHeight="1">
      <c r="A181" s="72">
        <v>3132</v>
      </c>
      <c r="B181" s="268" t="s">
        <v>143</v>
      </c>
      <c r="C181" s="268"/>
      <c r="D181" s="66">
        <v>1517363</v>
      </c>
      <c r="E181" s="54">
        <v>0</v>
      </c>
      <c r="F181" s="55">
        <v>411.50200000000001</v>
      </c>
      <c r="G181" s="55">
        <v>411.50200000000001</v>
      </c>
      <c r="H181" s="54">
        <v>0</v>
      </c>
      <c r="I181" s="60">
        <v>0.49835000000000002</v>
      </c>
      <c r="J181" s="60">
        <f>I181</f>
        <v>0.49835000000000002</v>
      </c>
      <c r="K181" s="54">
        <v>0</v>
      </c>
      <c r="L181" s="60">
        <f>I181</f>
        <v>0.49835000000000002</v>
      </c>
      <c r="M181" s="60">
        <f>L181</f>
        <v>0.49835000000000002</v>
      </c>
      <c r="N181" s="76"/>
      <c r="P181" s="52"/>
    </row>
    <row r="182" spans="1:16" ht="70.5" customHeight="1">
      <c r="A182" s="67"/>
      <c r="B182" s="268" t="s">
        <v>61</v>
      </c>
      <c r="C182" s="268"/>
      <c r="D182" s="66"/>
      <c r="E182" s="54">
        <v>0</v>
      </c>
      <c r="F182" s="55">
        <v>399.50200000000001</v>
      </c>
      <c r="G182" s="55">
        <f>F182</f>
        <v>399.50200000000001</v>
      </c>
      <c r="H182" s="54">
        <v>0</v>
      </c>
      <c r="I182" s="60">
        <v>0.49835000000000002</v>
      </c>
      <c r="J182" s="60">
        <f>I182</f>
        <v>0.49835000000000002</v>
      </c>
      <c r="K182" s="54">
        <v>0</v>
      </c>
      <c r="L182" s="60">
        <f>I182</f>
        <v>0.49835000000000002</v>
      </c>
      <c r="M182" s="60">
        <f>L182</f>
        <v>0.49835000000000002</v>
      </c>
      <c r="N182" s="76" t="s">
        <v>144</v>
      </c>
      <c r="P182" s="52"/>
    </row>
    <row r="183" spans="1:16" ht="46.5" customHeight="1">
      <c r="A183" s="67"/>
      <c r="B183" s="268" t="s">
        <v>61</v>
      </c>
      <c r="C183" s="268"/>
      <c r="D183" s="66"/>
      <c r="E183" s="54">
        <v>0</v>
      </c>
      <c r="F183" s="55">
        <v>12</v>
      </c>
      <c r="G183" s="55">
        <v>12</v>
      </c>
      <c r="H183" s="54">
        <v>0</v>
      </c>
      <c r="I183" s="55"/>
      <c r="J183" s="55"/>
      <c r="K183" s="54"/>
      <c r="L183" s="55"/>
      <c r="M183" s="55"/>
      <c r="N183" s="76" t="s">
        <v>142</v>
      </c>
      <c r="P183" s="52"/>
    </row>
    <row r="184" spans="1:16" ht="147" customHeight="1">
      <c r="A184" s="72">
        <v>3122</v>
      </c>
      <c r="B184" s="179" t="s">
        <v>219</v>
      </c>
      <c r="C184" s="180"/>
      <c r="D184" s="66">
        <v>1517367</v>
      </c>
      <c r="E184" s="54"/>
      <c r="F184" s="55"/>
      <c r="G184" s="55"/>
      <c r="H184" s="54"/>
      <c r="I184" s="55">
        <f>I185+I186</f>
        <v>4355.34</v>
      </c>
      <c r="J184" s="55">
        <f>I184</f>
        <v>4355.34</v>
      </c>
      <c r="K184" s="54"/>
      <c r="L184" s="55">
        <f>J184</f>
        <v>4355.34</v>
      </c>
      <c r="M184" s="55">
        <f>L184</f>
        <v>4355.34</v>
      </c>
      <c r="N184" s="65"/>
      <c r="P184" s="52"/>
    </row>
    <row r="185" spans="1:16" ht="84.75" customHeight="1">
      <c r="A185" s="67"/>
      <c r="B185" s="181" t="s">
        <v>61</v>
      </c>
      <c r="C185" s="182"/>
      <c r="D185" s="66"/>
      <c r="E185" s="54"/>
      <c r="F185" s="55"/>
      <c r="G185" s="55"/>
      <c r="H185" s="54"/>
      <c r="I185" s="55">
        <f>4419.45-500</f>
        <v>3919.45</v>
      </c>
      <c r="J185" s="55">
        <f>4419.45-500</f>
        <v>3919.45</v>
      </c>
      <c r="K185" s="55"/>
      <c r="L185" s="55">
        <f>4419.45-500</f>
        <v>3919.45</v>
      </c>
      <c r="M185" s="55">
        <f>4419.45-500</f>
        <v>3919.45</v>
      </c>
      <c r="N185" s="62" t="s">
        <v>266</v>
      </c>
      <c r="P185" s="52"/>
    </row>
    <row r="186" spans="1:16" ht="25.5" customHeight="1">
      <c r="A186" s="67"/>
      <c r="B186" s="181" t="s">
        <v>61</v>
      </c>
      <c r="C186" s="182"/>
      <c r="D186" s="66"/>
      <c r="E186" s="54"/>
      <c r="F186" s="55"/>
      <c r="G186" s="55"/>
      <c r="H186" s="54"/>
      <c r="I186" s="55">
        <f>491.45-55.56</f>
        <v>435.89</v>
      </c>
      <c r="J186" s="55">
        <f>491.45-55.56</f>
        <v>435.89</v>
      </c>
      <c r="K186" s="55"/>
      <c r="L186" s="55">
        <f>491.45-55.56</f>
        <v>435.89</v>
      </c>
      <c r="M186" s="55">
        <f>491.45-55.56</f>
        <v>435.89</v>
      </c>
      <c r="N186" s="76" t="s">
        <v>269</v>
      </c>
      <c r="P186" s="52"/>
    </row>
    <row r="187" spans="1:16" ht="144.75" customHeight="1">
      <c r="A187" s="69">
        <v>3122</v>
      </c>
      <c r="B187" s="179" t="s">
        <v>220</v>
      </c>
      <c r="C187" s="180"/>
      <c r="D187" s="66">
        <v>1517367</v>
      </c>
      <c r="E187" s="54"/>
      <c r="F187" s="55"/>
      <c r="G187" s="55"/>
      <c r="H187" s="54"/>
      <c r="I187" s="55">
        <f>I188+I189</f>
        <v>4354.99</v>
      </c>
      <c r="J187" s="55">
        <f>J188+J189</f>
        <v>4354.99</v>
      </c>
      <c r="K187" s="55"/>
      <c r="L187" s="55">
        <f>L188+L189</f>
        <v>4354.99</v>
      </c>
      <c r="M187" s="55">
        <f>M188+M189</f>
        <v>4354.99</v>
      </c>
      <c r="N187" s="65"/>
      <c r="P187" s="52"/>
    </row>
    <row r="188" spans="1:16" ht="74.25" customHeight="1">
      <c r="A188" s="67"/>
      <c r="B188" s="181" t="s">
        <v>61</v>
      </c>
      <c r="C188" s="182"/>
      <c r="D188" s="66"/>
      <c r="E188" s="54"/>
      <c r="F188" s="55"/>
      <c r="G188" s="55"/>
      <c r="H188" s="54"/>
      <c r="I188" s="55">
        <f>4419.45-500</f>
        <v>3919.45</v>
      </c>
      <c r="J188" s="55">
        <f>4419.45-500</f>
        <v>3919.45</v>
      </c>
      <c r="K188" s="55"/>
      <c r="L188" s="55">
        <f>4419.45-500</f>
        <v>3919.45</v>
      </c>
      <c r="M188" s="55">
        <f>4419.45-500</f>
        <v>3919.45</v>
      </c>
      <c r="N188" s="62" t="s">
        <v>266</v>
      </c>
      <c r="P188" s="52"/>
    </row>
    <row r="189" spans="1:16" ht="27" customHeight="1">
      <c r="A189" s="67"/>
      <c r="B189" s="181" t="s">
        <v>61</v>
      </c>
      <c r="C189" s="182"/>
      <c r="D189" s="66"/>
      <c r="E189" s="54"/>
      <c r="F189" s="55"/>
      <c r="G189" s="55"/>
      <c r="H189" s="54"/>
      <c r="I189" s="55">
        <f>491.1-55.56</f>
        <v>435.54</v>
      </c>
      <c r="J189" s="55">
        <f>491.1-55.56</f>
        <v>435.54</v>
      </c>
      <c r="K189" s="55"/>
      <c r="L189" s="55">
        <f>491.1-55.56</f>
        <v>435.54</v>
      </c>
      <c r="M189" s="55">
        <f>491.1-55.56</f>
        <v>435.54</v>
      </c>
      <c r="N189" s="76" t="s">
        <v>269</v>
      </c>
      <c r="P189" s="52"/>
    </row>
    <row r="190" spans="1:16" ht="147.75" customHeight="1">
      <c r="A190" s="69">
        <v>3122</v>
      </c>
      <c r="B190" s="179" t="s">
        <v>221</v>
      </c>
      <c r="C190" s="180"/>
      <c r="D190" s="66">
        <v>1517367</v>
      </c>
      <c r="E190" s="54"/>
      <c r="F190" s="55"/>
      <c r="G190" s="55"/>
      <c r="H190" s="54"/>
      <c r="I190" s="55">
        <f>I191</f>
        <v>3919.45</v>
      </c>
      <c r="J190" s="55">
        <f>J191</f>
        <v>3919.45</v>
      </c>
      <c r="K190" s="55"/>
      <c r="L190" s="55">
        <f>L191</f>
        <v>3919.45</v>
      </c>
      <c r="M190" s="55">
        <f>M191</f>
        <v>3919.45</v>
      </c>
      <c r="N190" s="65"/>
      <c r="P190" s="52"/>
    </row>
    <row r="191" spans="1:16" ht="73.5" customHeight="1">
      <c r="A191" s="67"/>
      <c r="B191" s="181" t="s">
        <v>61</v>
      </c>
      <c r="C191" s="182"/>
      <c r="D191" s="66"/>
      <c r="E191" s="54"/>
      <c r="F191" s="55"/>
      <c r="G191" s="55"/>
      <c r="H191" s="54"/>
      <c r="I191" s="55">
        <f>4419.45-500</f>
        <v>3919.45</v>
      </c>
      <c r="J191" s="55">
        <f>4419.45-500</f>
        <v>3919.45</v>
      </c>
      <c r="K191" s="55"/>
      <c r="L191" s="55">
        <f>4419.45-500</f>
        <v>3919.45</v>
      </c>
      <c r="M191" s="55">
        <f>4419.45-500</f>
        <v>3919.45</v>
      </c>
      <c r="N191" s="62" t="s">
        <v>266</v>
      </c>
      <c r="P191" s="52"/>
    </row>
    <row r="192" spans="1:16" ht="148.5" customHeight="1">
      <c r="A192" s="69">
        <v>3122</v>
      </c>
      <c r="B192" s="179" t="s">
        <v>222</v>
      </c>
      <c r="C192" s="180"/>
      <c r="D192" s="66">
        <v>1517367</v>
      </c>
      <c r="E192" s="54"/>
      <c r="F192" s="55"/>
      <c r="G192" s="55"/>
      <c r="H192" s="54"/>
      <c r="I192" s="55">
        <f>I193+I194</f>
        <v>4354.9399999999996</v>
      </c>
      <c r="J192" s="55">
        <f>J193+J194</f>
        <v>4354.9399999999996</v>
      </c>
      <c r="K192" s="55"/>
      <c r="L192" s="55">
        <f>L193+L194</f>
        <v>4354.9399999999996</v>
      </c>
      <c r="M192" s="55">
        <f>M193+M194</f>
        <v>4354.9399999999996</v>
      </c>
      <c r="N192" s="65"/>
      <c r="P192" s="52"/>
    </row>
    <row r="193" spans="1:16" ht="84" customHeight="1">
      <c r="A193" s="67"/>
      <c r="B193" s="181" t="s">
        <v>61</v>
      </c>
      <c r="C193" s="182"/>
      <c r="D193" s="66"/>
      <c r="E193" s="54"/>
      <c r="F193" s="55"/>
      <c r="G193" s="55"/>
      <c r="H193" s="54"/>
      <c r="I193" s="55">
        <f>4419.45-500</f>
        <v>3919.45</v>
      </c>
      <c r="J193" s="55">
        <f>4419.45-500</f>
        <v>3919.45</v>
      </c>
      <c r="K193" s="55"/>
      <c r="L193" s="55">
        <f>4419.45-500</f>
        <v>3919.45</v>
      </c>
      <c r="M193" s="55">
        <f>4419.45-500</f>
        <v>3919.45</v>
      </c>
      <c r="N193" s="62" t="s">
        <v>266</v>
      </c>
      <c r="P193" s="52"/>
    </row>
    <row r="194" spans="1:16" ht="24" customHeight="1">
      <c r="A194" s="67"/>
      <c r="B194" s="181" t="s">
        <v>61</v>
      </c>
      <c r="C194" s="182"/>
      <c r="D194" s="66"/>
      <c r="E194" s="54"/>
      <c r="F194" s="55"/>
      <c r="G194" s="55"/>
      <c r="H194" s="54"/>
      <c r="I194" s="55">
        <f>491.05-55.56</f>
        <v>435.49</v>
      </c>
      <c r="J194" s="55">
        <f>491.05-55.56</f>
        <v>435.49</v>
      </c>
      <c r="K194" s="55"/>
      <c r="L194" s="55">
        <f>491.05-55.56</f>
        <v>435.49</v>
      </c>
      <c r="M194" s="55">
        <f>491.05-55.56</f>
        <v>435.49</v>
      </c>
      <c r="N194" s="76" t="s">
        <v>269</v>
      </c>
      <c r="P194" s="52"/>
    </row>
    <row r="195" spans="1:16" ht="146.25" customHeight="1">
      <c r="A195" s="69">
        <v>3122</v>
      </c>
      <c r="B195" s="179" t="s">
        <v>223</v>
      </c>
      <c r="C195" s="180"/>
      <c r="D195" s="66">
        <v>1517367</v>
      </c>
      <c r="E195" s="54"/>
      <c r="F195" s="55"/>
      <c r="G195" s="55"/>
      <c r="H195" s="54"/>
      <c r="I195" s="55">
        <f>4419.45-500</f>
        <v>3919.45</v>
      </c>
      <c r="J195" s="55">
        <f t="shared" ref="J195:M196" si="0">4419.45-500</f>
        <v>3919.45</v>
      </c>
      <c r="K195" s="55"/>
      <c r="L195" s="55">
        <f t="shared" si="0"/>
        <v>3919.45</v>
      </c>
      <c r="M195" s="55">
        <f t="shared" si="0"/>
        <v>3919.45</v>
      </c>
      <c r="N195" s="65"/>
      <c r="P195" s="52"/>
    </row>
    <row r="196" spans="1:16" ht="75" customHeight="1">
      <c r="A196" s="67"/>
      <c r="B196" s="178" t="s">
        <v>61</v>
      </c>
      <c r="C196" s="178"/>
      <c r="D196" s="66"/>
      <c r="E196" s="54"/>
      <c r="F196" s="55"/>
      <c r="G196" s="55"/>
      <c r="H196" s="54"/>
      <c r="I196" s="55">
        <f>4419.45-500</f>
        <v>3919.45</v>
      </c>
      <c r="J196" s="55">
        <f t="shared" si="0"/>
        <v>3919.45</v>
      </c>
      <c r="K196" s="55"/>
      <c r="L196" s="55">
        <f t="shared" si="0"/>
        <v>3919.45</v>
      </c>
      <c r="M196" s="55">
        <f t="shared" si="0"/>
        <v>3919.45</v>
      </c>
      <c r="N196" s="62" t="s">
        <v>266</v>
      </c>
      <c r="P196" s="52"/>
    </row>
    <row r="197" spans="1:16" ht="147" customHeight="1">
      <c r="A197" s="69">
        <v>3122</v>
      </c>
      <c r="B197" s="179" t="s">
        <v>224</v>
      </c>
      <c r="C197" s="180"/>
      <c r="D197" s="66">
        <v>1517367</v>
      </c>
      <c r="E197" s="54"/>
      <c r="F197" s="55"/>
      <c r="G197" s="55"/>
      <c r="H197" s="54"/>
      <c r="I197" s="55">
        <f>I198+I199</f>
        <v>6356.61</v>
      </c>
      <c r="J197" s="55">
        <f>J198+J199</f>
        <v>6356.61</v>
      </c>
      <c r="K197" s="55"/>
      <c r="L197" s="55">
        <f>L198+L199</f>
        <v>6356.61</v>
      </c>
      <c r="M197" s="55">
        <f>M198+M199</f>
        <v>6356.61</v>
      </c>
      <c r="N197" s="65"/>
      <c r="P197" s="52"/>
    </row>
    <row r="198" spans="1:16" ht="81" customHeight="1">
      <c r="A198" s="67"/>
      <c r="B198" s="178" t="s">
        <v>61</v>
      </c>
      <c r="C198" s="178"/>
      <c r="D198" s="66"/>
      <c r="E198" s="54"/>
      <c r="F198" s="55"/>
      <c r="G198" s="55"/>
      <c r="H198" s="54"/>
      <c r="I198" s="55">
        <f>6520.5-800</f>
        <v>5720.5</v>
      </c>
      <c r="J198" s="55">
        <f>6520.5-800</f>
        <v>5720.5</v>
      </c>
      <c r="K198" s="55"/>
      <c r="L198" s="55">
        <f>6520.5-800</f>
        <v>5720.5</v>
      </c>
      <c r="M198" s="55">
        <f>6520.5-800</f>
        <v>5720.5</v>
      </c>
      <c r="N198" s="62" t="s">
        <v>266</v>
      </c>
      <c r="P198" s="52"/>
    </row>
    <row r="199" spans="1:16" ht="20.25" customHeight="1">
      <c r="A199" s="67"/>
      <c r="B199" s="178" t="s">
        <v>61</v>
      </c>
      <c r="C199" s="178"/>
      <c r="D199" s="66"/>
      <c r="E199" s="54"/>
      <c r="F199" s="55"/>
      <c r="G199" s="55"/>
      <c r="H199" s="54"/>
      <c r="I199" s="55">
        <f>725-88.89</f>
        <v>636.11</v>
      </c>
      <c r="J199" s="55">
        <f>725-88.89</f>
        <v>636.11</v>
      </c>
      <c r="K199" s="55"/>
      <c r="L199" s="55">
        <f>725-88.89</f>
        <v>636.11</v>
      </c>
      <c r="M199" s="55">
        <f>725-88.89</f>
        <v>636.11</v>
      </c>
      <c r="N199" s="76" t="s">
        <v>269</v>
      </c>
      <c r="P199" s="52"/>
    </row>
    <row r="200" spans="1:16" ht="149.25" customHeight="1">
      <c r="A200" s="69">
        <v>3122</v>
      </c>
      <c r="B200" s="179" t="s">
        <v>225</v>
      </c>
      <c r="C200" s="180"/>
      <c r="D200" s="66">
        <v>1517367</v>
      </c>
      <c r="E200" s="54"/>
      <c r="F200" s="55"/>
      <c r="G200" s="55"/>
      <c r="H200" s="54"/>
      <c r="I200" s="55">
        <f>I201+I202</f>
        <v>4354.9399999999996</v>
      </c>
      <c r="J200" s="55">
        <f>J201+J202</f>
        <v>4354.9399999999996</v>
      </c>
      <c r="K200" s="55"/>
      <c r="L200" s="55">
        <f>L201+L202</f>
        <v>4354.9399999999996</v>
      </c>
      <c r="M200" s="55">
        <f>M201+M202</f>
        <v>4354.9399999999996</v>
      </c>
      <c r="N200" s="65"/>
      <c r="P200" s="52"/>
    </row>
    <row r="201" spans="1:16" ht="73.5" customHeight="1">
      <c r="A201" s="67"/>
      <c r="B201" s="178" t="s">
        <v>61</v>
      </c>
      <c r="C201" s="178"/>
      <c r="D201" s="66"/>
      <c r="E201" s="54"/>
      <c r="F201" s="55"/>
      <c r="G201" s="55"/>
      <c r="H201" s="54"/>
      <c r="I201" s="55">
        <f>4419.45-500</f>
        <v>3919.45</v>
      </c>
      <c r="J201" s="55">
        <f>4419.45-500</f>
        <v>3919.45</v>
      </c>
      <c r="K201" s="55"/>
      <c r="L201" s="55">
        <f>4419.45-500</f>
        <v>3919.45</v>
      </c>
      <c r="M201" s="55">
        <f>4419.45-500</f>
        <v>3919.45</v>
      </c>
      <c r="N201" s="62" t="s">
        <v>266</v>
      </c>
      <c r="P201" s="52"/>
    </row>
    <row r="202" spans="1:16" ht="25.5" customHeight="1">
      <c r="A202" s="67"/>
      <c r="B202" s="178" t="s">
        <v>61</v>
      </c>
      <c r="C202" s="178"/>
      <c r="D202" s="66"/>
      <c r="E202" s="54"/>
      <c r="F202" s="55"/>
      <c r="G202" s="55"/>
      <c r="H202" s="54"/>
      <c r="I202" s="55">
        <f>491.05-55.56</f>
        <v>435.49</v>
      </c>
      <c r="J202" s="55">
        <f>491.05-55.56</f>
        <v>435.49</v>
      </c>
      <c r="K202" s="55"/>
      <c r="L202" s="55">
        <f>491.05-55.56</f>
        <v>435.49</v>
      </c>
      <c r="M202" s="55">
        <f>491.05-55.56</f>
        <v>435.49</v>
      </c>
      <c r="N202" s="76" t="s">
        <v>269</v>
      </c>
      <c r="P202" s="52"/>
    </row>
    <row r="203" spans="1:16" ht="147.75" customHeight="1">
      <c r="A203" s="69">
        <v>3122</v>
      </c>
      <c r="B203" s="179" t="s">
        <v>226</v>
      </c>
      <c r="C203" s="180"/>
      <c r="D203" s="66">
        <v>1517367</v>
      </c>
      <c r="E203" s="54"/>
      <c r="F203" s="55"/>
      <c r="G203" s="55"/>
      <c r="H203" s="54"/>
      <c r="I203" s="55">
        <f>I204+I205</f>
        <v>6356.11</v>
      </c>
      <c r="J203" s="55">
        <f>J204+J205</f>
        <v>6356.11</v>
      </c>
      <c r="K203" s="55"/>
      <c r="L203" s="55">
        <f>L204+L205</f>
        <v>6356.11</v>
      </c>
      <c r="M203" s="55">
        <f>M204+M205</f>
        <v>6356.11</v>
      </c>
      <c r="N203" s="65"/>
      <c r="P203" s="52"/>
    </row>
    <row r="204" spans="1:16" ht="69.75" customHeight="1">
      <c r="A204" s="67"/>
      <c r="B204" s="178" t="s">
        <v>61</v>
      </c>
      <c r="C204" s="178"/>
      <c r="D204" s="66"/>
      <c r="E204" s="54"/>
      <c r="F204" s="55"/>
      <c r="G204" s="55"/>
      <c r="H204" s="54"/>
      <c r="I204" s="55">
        <f>6520.5-800</f>
        <v>5720.5</v>
      </c>
      <c r="J204" s="55">
        <f>6520.5-800</f>
        <v>5720.5</v>
      </c>
      <c r="K204" s="55"/>
      <c r="L204" s="55">
        <f>6520.5-800</f>
        <v>5720.5</v>
      </c>
      <c r="M204" s="55">
        <f>6520.5-800</f>
        <v>5720.5</v>
      </c>
      <c r="N204" s="62" t="s">
        <v>266</v>
      </c>
      <c r="P204" s="52"/>
    </row>
    <row r="205" spans="1:16" ht="20.25" customHeight="1">
      <c r="A205" s="67"/>
      <c r="B205" s="178" t="s">
        <v>61</v>
      </c>
      <c r="C205" s="178"/>
      <c r="D205" s="66"/>
      <c r="E205" s="54"/>
      <c r="F205" s="55"/>
      <c r="G205" s="55"/>
      <c r="H205" s="54"/>
      <c r="I205" s="55">
        <f>724.5-88.89</f>
        <v>635.61</v>
      </c>
      <c r="J205" s="55">
        <f>724.5-88.89</f>
        <v>635.61</v>
      </c>
      <c r="K205" s="55"/>
      <c r="L205" s="55">
        <f>724.5-88.89</f>
        <v>635.61</v>
      </c>
      <c r="M205" s="55">
        <f>724.5-88.89</f>
        <v>635.61</v>
      </c>
      <c r="N205" s="76" t="s">
        <v>269</v>
      </c>
      <c r="P205" s="52"/>
    </row>
    <row r="206" spans="1:16" ht="149.25" customHeight="1">
      <c r="A206" s="69">
        <v>3122</v>
      </c>
      <c r="B206" s="179" t="s">
        <v>227</v>
      </c>
      <c r="C206" s="180"/>
      <c r="D206" s="66">
        <v>1517367</v>
      </c>
      <c r="E206" s="54"/>
      <c r="F206" s="55"/>
      <c r="G206" s="55"/>
      <c r="H206" s="54"/>
      <c r="I206" s="55">
        <f>4419.45-500</f>
        <v>3919.45</v>
      </c>
      <c r="J206" s="55">
        <f>4419.45-500</f>
        <v>3919.45</v>
      </c>
      <c r="K206" s="55"/>
      <c r="L206" s="55">
        <f>4419.45-500</f>
        <v>3919.45</v>
      </c>
      <c r="M206" s="55">
        <f>4419.45-500</f>
        <v>3919.45</v>
      </c>
      <c r="N206" s="65"/>
      <c r="P206" s="52"/>
    </row>
    <row r="207" spans="1:16" ht="75.75" customHeight="1">
      <c r="A207" s="67"/>
      <c r="B207" s="181" t="s">
        <v>61</v>
      </c>
      <c r="C207" s="182"/>
      <c r="D207" s="66"/>
      <c r="E207" s="54"/>
      <c r="F207" s="55"/>
      <c r="G207" s="55"/>
      <c r="H207" s="54"/>
      <c r="I207" s="55">
        <f>4419.45-500</f>
        <v>3919.45</v>
      </c>
      <c r="J207" s="55">
        <f t="shared" ref="J207:M208" si="1">4419.45-500</f>
        <v>3919.45</v>
      </c>
      <c r="K207" s="55"/>
      <c r="L207" s="55">
        <f t="shared" si="1"/>
        <v>3919.45</v>
      </c>
      <c r="M207" s="55">
        <f t="shared" si="1"/>
        <v>3919.45</v>
      </c>
      <c r="N207" s="62" t="s">
        <v>266</v>
      </c>
      <c r="P207" s="52"/>
    </row>
    <row r="208" spans="1:16" ht="150" customHeight="1">
      <c r="A208" s="69">
        <v>3122</v>
      </c>
      <c r="B208" s="179" t="s">
        <v>228</v>
      </c>
      <c r="C208" s="180"/>
      <c r="D208" s="66">
        <v>1517367</v>
      </c>
      <c r="E208" s="54"/>
      <c r="F208" s="55"/>
      <c r="G208" s="55"/>
      <c r="H208" s="54"/>
      <c r="I208" s="55">
        <f>4419.45-500</f>
        <v>3919.45</v>
      </c>
      <c r="J208" s="55">
        <f t="shared" si="1"/>
        <v>3919.45</v>
      </c>
      <c r="K208" s="55"/>
      <c r="L208" s="55">
        <f t="shared" si="1"/>
        <v>3919.45</v>
      </c>
      <c r="M208" s="55">
        <f t="shared" si="1"/>
        <v>3919.45</v>
      </c>
      <c r="N208" s="65"/>
      <c r="P208" s="52"/>
    </row>
    <row r="209" spans="1:16" ht="69.75" customHeight="1">
      <c r="A209" s="67"/>
      <c r="B209" s="181" t="s">
        <v>61</v>
      </c>
      <c r="C209" s="182"/>
      <c r="D209" s="66"/>
      <c r="E209" s="54"/>
      <c r="F209" s="55"/>
      <c r="G209" s="55"/>
      <c r="H209" s="54"/>
      <c r="I209" s="55">
        <f>4419.45-500</f>
        <v>3919.45</v>
      </c>
      <c r="J209" s="55">
        <f>4419.45-500</f>
        <v>3919.45</v>
      </c>
      <c r="K209" s="55"/>
      <c r="L209" s="55">
        <f>4419.45-500</f>
        <v>3919.45</v>
      </c>
      <c r="M209" s="55">
        <f>4419.45-500</f>
        <v>3919.45</v>
      </c>
      <c r="N209" s="62" t="s">
        <v>266</v>
      </c>
      <c r="P209" s="52"/>
    </row>
    <row r="210" spans="1:16" ht="147" customHeight="1">
      <c r="A210" s="69">
        <v>3122</v>
      </c>
      <c r="B210" s="183" t="s">
        <v>229</v>
      </c>
      <c r="C210" s="183"/>
      <c r="D210" s="66">
        <v>1517367</v>
      </c>
      <c r="E210" s="54"/>
      <c r="F210" s="55"/>
      <c r="G210" s="55"/>
      <c r="H210" s="54"/>
      <c r="I210" s="55">
        <f>I211+I212</f>
        <v>4354.99</v>
      </c>
      <c r="J210" s="55">
        <f>J211+J212</f>
        <v>4354.99</v>
      </c>
      <c r="K210" s="55"/>
      <c r="L210" s="55">
        <f>L211+L212</f>
        <v>4354.99</v>
      </c>
      <c r="M210" s="55">
        <f>M211+M212</f>
        <v>4354.99</v>
      </c>
      <c r="N210" s="65"/>
      <c r="P210" s="52"/>
    </row>
    <row r="211" spans="1:16" ht="72.75" customHeight="1">
      <c r="A211" s="67"/>
      <c r="B211" s="181" t="s">
        <v>61</v>
      </c>
      <c r="C211" s="182"/>
      <c r="D211" s="66"/>
      <c r="E211" s="54"/>
      <c r="F211" s="55"/>
      <c r="G211" s="55"/>
      <c r="H211" s="54"/>
      <c r="I211" s="55">
        <f>4419.45-500</f>
        <v>3919.45</v>
      </c>
      <c r="J211" s="55">
        <f>4419.45-500</f>
        <v>3919.45</v>
      </c>
      <c r="K211" s="55"/>
      <c r="L211" s="55">
        <f>4419.45-500</f>
        <v>3919.45</v>
      </c>
      <c r="M211" s="55">
        <f>4419.45-500</f>
        <v>3919.45</v>
      </c>
      <c r="N211" s="62" t="s">
        <v>266</v>
      </c>
      <c r="P211" s="52"/>
    </row>
    <row r="212" spans="1:16" ht="22.5" customHeight="1">
      <c r="A212" s="67"/>
      <c r="B212" s="181" t="s">
        <v>61</v>
      </c>
      <c r="C212" s="182"/>
      <c r="D212" s="66"/>
      <c r="E212" s="54"/>
      <c r="F212" s="55"/>
      <c r="G212" s="55"/>
      <c r="H212" s="54"/>
      <c r="I212" s="55">
        <f>491.1-55.56</f>
        <v>435.54</v>
      </c>
      <c r="J212" s="55">
        <f>491.1-55.56</f>
        <v>435.54</v>
      </c>
      <c r="K212" s="55"/>
      <c r="L212" s="55">
        <f>491.1-55.56</f>
        <v>435.54</v>
      </c>
      <c r="M212" s="55">
        <f>491.1-55.56</f>
        <v>435.54</v>
      </c>
      <c r="N212" s="76" t="s">
        <v>269</v>
      </c>
      <c r="P212" s="52"/>
    </row>
    <row r="213" spans="1:16" ht="147" customHeight="1">
      <c r="A213" s="69">
        <v>3122</v>
      </c>
      <c r="B213" s="183" t="s">
        <v>230</v>
      </c>
      <c r="C213" s="183"/>
      <c r="D213" s="66">
        <v>1517367</v>
      </c>
      <c r="E213" s="54"/>
      <c r="F213" s="55"/>
      <c r="G213" s="55"/>
      <c r="H213" s="54"/>
      <c r="I213" s="55">
        <f>I214+I215</f>
        <v>4354.9399999999996</v>
      </c>
      <c r="J213" s="55">
        <f>J214+J215</f>
        <v>4354.9399999999996</v>
      </c>
      <c r="K213" s="55"/>
      <c r="L213" s="55">
        <f>L214+L215</f>
        <v>4354.9399999999996</v>
      </c>
      <c r="M213" s="55">
        <f>M214+M215</f>
        <v>4354.9399999999996</v>
      </c>
      <c r="N213" s="65"/>
      <c r="P213" s="52"/>
    </row>
    <row r="214" spans="1:16" ht="72" customHeight="1">
      <c r="A214" s="67"/>
      <c r="B214" s="181" t="s">
        <v>61</v>
      </c>
      <c r="C214" s="182"/>
      <c r="D214" s="66"/>
      <c r="E214" s="54"/>
      <c r="F214" s="55"/>
      <c r="G214" s="55"/>
      <c r="H214" s="54"/>
      <c r="I214" s="55">
        <f>4419.45-500</f>
        <v>3919.45</v>
      </c>
      <c r="J214" s="55">
        <f>4419.45-500</f>
        <v>3919.45</v>
      </c>
      <c r="K214" s="55"/>
      <c r="L214" s="55">
        <f>4419.45-500</f>
        <v>3919.45</v>
      </c>
      <c r="M214" s="55">
        <f>4419.45-500</f>
        <v>3919.45</v>
      </c>
      <c r="N214" s="62" t="s">
        <v>266</v>
      </c>
      <c r="P214" s="52"/>
    </row>
    <row r="215" spans="1:16" ht="22.5" customHeight="1">
      <c r="A215" s="67"/>
      <c r="B215" s="181" t="s">
        <v>61</v>
      </c>
      <c r="C215" s="182"/>
      <c r="D215" s="66"/>
      <c r="E215" s="54"/>
      <c r="F215" s="55"/>
      <c r="G215" s="55"/>
      <c r="H215" s="54"/>
      <c r="I215" s="55">
        <f>491.05-55.56</f>
        <v>435.49</v>
      </c>
      <c r="J215" s="55">
        <f>491.05-55.56</f>
        <v>435.49</v>
      </c>
      <c r="K215" s="55"/>
      <c r="L215" s="55">
        <f>491.05-55.56</f>
        <v>435.49</v>
      </c>
      <c r="M215" s="55">
        <f>491.05-55.56</f>
        <v>435.49</v>
      </c>
      <c r="N215" s="76" t="s">
        <v>269</v>
      </c>
      <c r="P215" s="52"/>
    </row>
    <row r="216" spans="1:16" ht="146.25" customHeight="1">
      <c r="A216" s="69">
        <v>3122</v>
      </c>
      <c r="B216" s="183" t="s">
        <v>231</v>
      </c>
      <c r="C216" s="183"/>
      <c r="D216" s="66">
        <v>1517367</v>
      </c>
      <c r="E216" s="54"/>
      <c r="F216" s="55"/>
      <c r="G216" s="55"/>
      <c r="H216" s="54"/>
      <c r="I216" s="55">
        <f>I217+I218</f>
        <v>4463.8899999999994</v>
      </c>
      <c r="J216" s="55">
        <f>J217+J218</f>
        <v>4463.8899999999994</v>
      </c>
      <c r="K216" s="55"/>
      <c r="L216" s="55">
        <f>L217+L218</f>
        <v>4463.8899999999994</v>
      </c>
      <c r="M216" s="55">
        <f>M217+M218</f>
        <v>4463.8899999999994</v>
      </c>
      <c r="N216" s="65"/>
      <c r="P216" s="52"/>
    </row>
    <row r="217" spans="1:16" ht="75" customHeight="1">
      <c r="A217" s="67"/>
      <c r="B217" s="181" t="s">
        <v>61</v>
      </c>
      <c r="C217" s="182"/>
      <c r="D217" s="66"/>
      <c r="E217" s="54"/>
      <c r="F217" s="55"/>
      <c r="G217" s="55"/>
      <c r="H217" s="54"/>
      <c r="I217" s="55">
        <f>4419.45-500</f>
        <v>3919.45</v>
      </c>
      <c r="J217" s="55">
        <f>4419.45-500</f>
        <v>3919.45</v>
      </c>
      <c r="K217" s="55"/>
      <c r="L217" s="55">
        <f>4419.45-500</f>
        <v>3919.45</v>
      </c>
      <c r="M217" s="55">
        <f>4419.45-500</f>
        <v>3919.45</v>
      </c>
      <c r="N217" s="62" t="s">
        <v>266</v>
      </c>
      <c r="P217" s="52"/>
    </row>
    <row r="218" spans="1:16" ht="21.75" customHeight="1">
      <c r="A218" s="67"/>
      <c r="B218" s="181" t="s">
        <v>61</v>
      </c>
      <c r="C218" s="182"/>
      <c r="D218" s="66"/>
      <c r="E218" s="54"/>
      <c r="F218" s="55"/>
      <c r="G218" s="55"/>
      <c r="H218" s="54"/>
      <c r="I218" s="55">
        <f>600-55.56</f>
        <v>544.44000000000005</v>
      </c>
      <c r="J218" s="55">
        <f>600-55.56</f>
        <v>544.44000000000005</v>
      </c>
      <c r="K218" s="55"/>
      <c r="L218" s="55">
        <f>600-55.56</f>
        <v>544.44000000000005</v>
      </c>
      <c r="M218" s="55">
        <f>600-55.56</f>
        <v>544.44000000000005</v>
      </c>
      <c r="N218" s="76" t="s">
        <v>269</v>
      </c>
      <c r="P218" s="52"/>
    </row>
    <row r="219" spans="1:16" ht="147" customHeight="1">
      <c r="A219" s="69">
        <v>3122</v>
      </c>
      <c r="B219" s="183" t="s">
        <v>232</v>
      </c>
      <c r="C219" s="183"/>
      <c r="D219" s="66">
        <v>1517367</v>
      </c>
      <c r="E219" s="54"/>
      <c r="F219" s="55"/>
      <c r="G219" s="55"/>
      <c r="H219" s="54"/>
      <c r="I219" s="55">
        <f>I220+I221</f>
        <v>6356.11</v>
      </c>
      <c r="J219" s="55">
        <f>J220+J221</f>
        <v>6356.11</v>
      </c>
      <c r="K219" s="55"/>
      <c r="L219" s="55">
        <f>L220+L221</f>
        <v>6356.11</v>
      </c>
      <c r="M219" s="55">
        <f>M220+M221</f>
        <v>6356.11</v>
      </c>
      <c r="N219" s="65"/>
      <c r="P219" s="52"/>
    </row>
    <row r="220" spans="1:16" ht="75" customHeight="1">
      <c r="A220" s="67"/>
      <c r="B220" s="181" t="s">
        <v>61</v>
      </c>
      <c r="C220" s="182"/>
      <c r="D220" s="66"/>
      <c r="E220" s="54"/>
      <c r="F220" s="55"/>
      <c r="G220" s="55"/>
      <c r="H220" s="54"/>
      <c r="I220" s="55">
        <f>6520.5-800</f>
        <v>5720.5</v>
      </c>
      <c r="J220" s="55">
        <f>6520.5-800</f>
        <v>5720.5</v>
      </c>
      <c r="K220" s="55"/>
      <c r="L220" s="55">
        <f>6520.5-800</f>
        <v>5720.5</v>
      </c>
      <c r="M220" s="55">
        <f>6520.5-800</f>
        <v>5720.5</v>
      </c>
      <c r="N220" s="62" t="s">
        <v>266</v>
      </c>
      <c r="P220" s="52"/>
    </row>
    <row r="221" spans="1:16" ht="21.75" customHeight="1">
      <c r="A221" s="67"/>
      <c r="B221" s="181" t="s">
        <v>61</v>
      </c>
      <c r="C221" s="182"/>
      <c r="D221" s="66"/>
      <c r="E221" s="54"/>
      <c r="F221" s="55"/>
      <c r="G221" s="55"/>
      <c r="H221" s="54"/>
      <c r="I221" s="55">
        <f>724.5-88.89</f>
        <v>635.61</v>
      </c>
      <c r="J221" s="55">
        <f>724.5-88.89</f>
        <v>635.61</v>
      </c>
      <c r="K221" s="55"/>
      <c r="L221" s="55">
        <f>724.5-88.89</f>
        <v>635.61</v>
      </c>
      <c r="M221" s="55">
        <f>724.5-88.89</f>
        <v>635.61</v>
      </c>
      <c r="N221" s="76" t="s">
        <v>269</v>
      </c>
      <c r="P221" s="52"/>
    </row>
    <row r="222" spans="1:16" ht="146.25" customHeight="1">
      <c r="A222" s="69">
        <v>3122</v>
      </c>
      <c r="B222" s="183" t="s">
        <v>233</v>
      </c>
      <c r="C222" s="183"/>
      <c r="D222" s="66">
        <v>1517367</v>
      </c>
      <c r="E222" s="54"/>
      <c r="F222" s="55"/>
      <c r="G222" s="55"/>
      <c r="H222" s="54"/>
      <c r="I222" s="55">
        <f>4419.45-500</f>
        <v>3919.45</v>
      </c>
      <c r="J222" s="55">
        <f>4419.45-500</f>
        <v>3919.45</v>
      </c>
      <c r="K222" s="55"/>
      <c r="L222" s="55">
        <f>4419.45-500</f>
        <v>3919.45</v>
      </c>
      <c r="M222" s="55">
        <f>4419.45-500</f>
        <v>3919.45</v>
      </c>
      <c r="N222" s="65"/>
      <c r="P222" s="52"/>
    </row>
    <row r="223" spans="1:16" ht="75" customHeight="1">
      <c r="A223" s="67"/>
      <c r="B223" s="181" t="s">
        <v>61</v>
      </c>
      <c r="C223" s="182"/>
      <c r="D223" s="66"/>
      <c r="E223" s="54"/>
      <c r="F223" s="55"/>
      <c r="G223" s="55"/>
      <c r="H223" s="54"/>
      <c r="I223" s="55">
        <f>4419.45-500</f>
        <v>3919.45</v>
      </c>
      <c r="J223" s="55">
        <f>4419.45-500</f>
        <v>3919.45</v>
      </c>
      <c r="K223" s="55"/>
      <c r="L223" s="55">
        <f>4419.45-500</f>
        <v>3919.45</v>
      </c>
      <c r="M223" s="55">
        <f>4419.45-500</f>
        <v>3919.45</v>
      </c>
      <c r="N223" s="62" t="s">
        <v>266</v>
      </c>
      <c r="P223" s="52"/>
    </row>
    <row r="224" spans="1:16" ht="151.5" customHeight="1">
      <c r="A224" s="69">
        <v>3122</v>
      </c>
      <c r="B224" s="183" t="s">
        <v>234</v>
      </c>
      <c r="C224" s="183"/>
      <c r="D224" s="66">
        <v>1517367</v>
      </c>
      <c r="E224" s="54"/>
      <c r="F224" s="55"/>
      <c r="G224" s="55"/>
      <c r="H224" s="54"/>
      <c r="I224" s="55">
        <f>I225+I226</f>
        <v>4354.9399999999996</v>
      </c>
      <c r="J224" s="55">
        <f>J225+J226</f>
        <v>4354.9399999999996</v>
      </c>
      <c r="K224" s="55"/>
      <c r="L224" s="55">
        <f>L225+L226</f>
        <v>4354.9399999999996</v>
      </c>
      <c r="M224" s="55">
        <f>M225+M226</f>
        <v>4354.9399999999996</v>
      </c>
      <c r="N224" s="65"/>
      <c r="P224" s="52"/>
    </row>
    <row r="225" spans="1:16" ht="74.25" customHeight="1">
      <c r="A225" s="67"/>
      <c r="B225" s="181" t="s">
        <v>61</v>
      </c>
      <c r="C225" s="182"/>
      <c r="D225" s="66"/>
      <c r="E225" s="54"/>
      <c r="F225" s="55"/>
      <c r="G225" s="55"/>
      <c r="H225" s="54"/>
      <c r="I225" s="55">
        <f>4419.45-500</f>
        <v>3919.45</v>
      </c>
      <c r="J225" s="55">
        <f>4419.45-500</f>
        <v>3919.45</v>
      </c>
      <c r="K225" s="55"/>
      <c r="L225" s="55">
        <f>4419.45-500</f>
        <v>3919.45</v>
      </c>
      <c r="M225" s="55">
        <f>4419.45-500</f>
        <v>3919.45</v>
      </c>
      <c r="N225" s="62" t="s">
        <v>266</v>
      </c>
      <c r="P225" s="52"/>
    </row>
    <row r="226" spans="1:16" ht="23.25" customHeight="1">
      <c r="A226" s="67"/>
      <c r="B226" s="181" t="s">
        <v>61</v>
      </c>
      <c r="C226" s="182"/>
      <c r="D226" s="66"/>
      <c r="E226" s="54"/>
      <c r="F226" s="55"/>
      <c r="G226" s="55"/>
      <c r="H226" s="54"/>
      <c r="I226" s="55">
        <f>491.05-55.56</f>
        <v>435.49</v>
      </c>
      <c r="J226" s="55">
        <f>491.05-55.56</f>
        <v>435.49</v>
      </c>
      <c r="K226" s="55"/>
      <c r="L226" s="55">
        <f>491.05-55.56</f>
        <v>435.49</v>
      </c>
      <c r="M226" s="55">
        <f>491.05-55.56</f>
        <v>435.49</v>
      </c>
      <c r="N226" s="76" t="s">
        <v>269</v>
      </c>
      <c r="P226" s="52"/>
    </row>
    <row r="227" spans="1:16" ht="147.75" customHeight="1">
      <c r="A227" s="69">
        <v>3122</v>
      </c>
      <c r="B227" s="183" t="s">
        <v>235</v>
      </c>
      <c r="C227" s="183"/>
      <c r="D227" s="66">
        <v>1517367</v>
      </c>
      <c r="E227" s="54"/>
      <c r="F227" s="55"/>
      <c r="G227" s="55"/>
      <c r="H227" s="54"/>
      <c r="I227" s="55">
        <f>I228+I229</f>
        <v>4354.9399999999996</v>
      </c>
      <c r="J227" s="55">
        <f>J228+J229</f>
        <v>4354.9399999999996</v>
      </c>
      <c r="K227" s="55"/>
      <c r="L227" s="55">
        <f>L228+L229</f>
        <v>4354.9399999999996</v>
      </c>
      <c r="M227" s="55">
        <f>M228+M229</f>
        <v>4354.9399999999996</v>
      </c>
      <c r="N227" s="65"/>
      <c r="P227" s="52"/>
    </row>
    <row r="228" spans="1:16" ht="73.5" customHeight="1">
      <c r="A228" s="67"/>
      <c r="B228" s="181" t="s">
        <v>61</v>
      </c>
      <c r="C228" s="182"/>
      <c r="D228" s="66"/>
      <c r="E228" s="54"/>
      <c r="F228" s="55"/>
      <c r="G228" s="55"/>
      <c r="H228" s="54"/>
      <c r="I228" s="55">
        <f>4419.45-500</f>
        <v>3919.45</v>
      </c>
      <c r="J228" s="55">
        <f>4419.45-500</f>
        <v>3919.45</v>
      </c>
      <c r="K228" s="55"/>
      <c r="L228" s="55">
        <f>4419.45-500</f>
        <v>3919.45</v>
      </c>
      <c r="M228" s="55">
        <f>4419.45-500</f>
        <v>3919.45</v>
      </c>
      <c r="N228" s="62" t="s">
        <v>266</v>
      </c>
      <c r="P228" s="52"/>
    </row>
    <row r="229" spans="1:16" ht="21" customHeight="1">
      <c r="A229" s="67"/>
      <c r="B229" s="181" t="s">
        <v>61</v>
      </c>
      <c r="C229" s="182"/>
      <c r="D229" s="66"/>
      <c r="E229" s="54"/>
      <c r="F229" s="55"/>
      <c r="G229" s="55"/>
      <c r="H229" s="54"/>
      <c r="I229" s="55">
        <f>491.05-55.56</f>
        <v>435.49</v>
      </c>
      <c r="J229" s="55">
        <f>491.05-55.56</f>
        <v>435.49</v>
      </c>
      <c r="K229" s="55"/>
      <c r="L229" s="55">
        <f>491.05-55.56</f>
        <v>435.49</v>
      </c>
      <c r="M229" s="55">
        <f>491.05-55.56</f>
        <v>435.49</v>
      </c>
      <c r="N229" s="76" t="s">
        <v>269</v>
      </c>
      <c r="P229" s="52"/>
    </row>
    <row r="230" spans="1:16" ht="147" customHeight="1">
      <c r="A230" s="69">
        <v>3122</v>
      </c>
      <c r="B230" s="183" t="s">
        <v>236</v>
      </c>
      <c r="C230" s="183"/>
      <c r="D230" s="66">
        <v>1517367</v>
      </c>
      <c r="E230" s="54"/>
      <c r="F230" s="55"/>
      <c r="G230" s="55"/>
      <c r="H230" s="54"/>
      <c r="I230" s="55">
        <f>I231+I232</f>
        <v>4354.9399999999996</v>
      </c>
      <c r="J230" s="55">
        <f>J231+J232</f>
        <v>4354.9399999999996</v>
      </c>
      <c r="K230" s="55"/>
      <c r="L230" s="55">
        <f>L231+L232</f>
        <v>4354.9399999999996</v>
      </c>
      <c r="M230" s="55">
        <f>M231+M232</f>
        <v>4354.9399999999996</v>
      </c>
      <c r="N230" s="65"/>
      <c r="P230" s="52"/>
    </row>
    <row r="231" spans="1:16" ht="75" customHeight="1">
      <c r="A231" s="67"/>
      <c r="B231" s="181" t="s">
        <v>61</v>
      </c>
      <c r="C231" s="182"/>
      <c r="D231" s="66"/>
      <c r="E231" s="54"/>
      <c r="F231" s="55"/>
      <c r="G231" s="55"/>
      <c r="H231" s="54"/>
      <c r="I231" s="55">
        <f>4419.45-500</f>
        <v>3919.45</v>
      </c>
      <c r="J231" s="55">
        <f>4419.45-500</f>
        <v>3919.45</v>
      </c>
      <c r="K231" s="55"/>
      <c r="L231" s="55">
        <f>4419.45-500</f>
        <v>3919.45</v>
      </c>
      <c r="M231" s="55">
        <f>4419.45-500</f>
        <v>3919.45</v>
      </c>
      <c r="N231" s="62" t="s">
        <v>266</v>
      </c>
      <c r="P231" s="52"/>
    </row>
    <row r="232" spans="1:16" ht="21" customHeight="1">
      <c r="A232" s="67"/>
      <c r="B232" s="181" t="s">
        <v>61</v>
      </c>
      <c r="C232" s="182"/>
      <c r="D232" s="66"/>
      <c r="E232" s="54"/>
      <c r="F232" s="55"/>
      <c r="G232" s="55"/>
      <c r="H232" s="54"/>
      <c r="I232" s="55">
        <f>491.05-55.56</f>
        <v>435.49</v>
      </c>
      <c r="J232" s="55">
        <f>491.05-55.56</f>
        <v>435.49</v>
      </c>
      <c r="K232" s="55"/>
      <c r="L232" s="55">
        <f>491.05-55.56</f>
        <v>435.49</v>
      </c>
      <c r="M232" s="55">
        <f>491.05-55.56</f>
        <v>435.49</v>
      </c>
      <c r="N232" s="76" t="s">
        <v>269</v>
      </c>
      <c r="P232" s="52"/>
    </row>
    <row r="234" spans="1:16" ht="39" customHeight="1">
      <c r="A234" s="184" t="s">
        <v>164</v>
      </c>
      <c r="B234" s="184"/>
      <c r="C234" s="184"/>
      <c r="D234" s="184"/>
      <c r="E234" s="184"/>
      <c r="F234" s="184"/>
      <c r="G234" s="184"/>
      <c r="H234" s="184"/>
      <c r="I234" s="184"/>
      <c r="J234" s="184"/>
      <c r="K234" s="184"/>
      <c r="L234" s="184"/>
      <c r="M234" s="184"/>
      <c r="N234" s="184"/>
      <c r="P234" s="52"/>
    </row>
    <row r="235" spans="1:16" ht="22.5" customHeight="1">
      <c r="A235" s="184" t="s">
        <v>165</v>
      </c>
      <c r="B235" s="184"/>
      <c r="C235" s="184"/>
      <c r="D235" s="184"/>
      <c r="E235" s="184"/>
      <c r="F235" s="184"/>
      <c r="G235" s="184"/>
      <c r="H235" s="184"/>
      <c r="I235" s="184"/>
      <c r="J235" s="184"/>
      <c r="K235" s="184"/>
      <c r="L235" s="184"/>
      <c r="M235" s="184"/>
      <c r="N235" s="184"/>
      <c r="P235" s="52"/>
    </row>
    <row r="236" spans="1:16" ht="22.5" customHeight="1">
      <c r="A236" s="184" t="s">
        <v>166</v>
      </c>
      <c r="B236" s="184"/>
      <c r="C236" s="184"/>
      <c r="D236" s="184"/>
      <c r="E236" s="184"/>
      <c r="F236" s="184"/>
      <c r="G236" s="184"/>
      <c r="H236" s="184"/>
      <c r="I236" s="184"/>
      <c r="J236" s="184"/>
      <c r="K236" s="184"/>
      <c r="L236" s="184"/>
      <c r="M236" s="184"/>
      <c r="N236" s="184"/>
      <c r="P236" s="52"/>
    </row>
    <row r="237" spans="1:16" ht="47.25" customHeight="1">
      <c r="A237" s="185" t="s">
        <v>167</v>
      </c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P237" s="52"/>
    </row>
    <row r="238" spans="1:16" ht="38.25" customHeight="1">
      <c r="A238" s="184" t="s">
        <v>36</v>
      </c>
      <c r="B238" s="184"/>
      <c r="C238" s="184"/>
      <c r="D238" s="184"/>
      <c r="E238" s="184"/>
      <c r="F238" s="184"/>
      <c r="G238" s="184"/>
      <c r="H238" s="184"/>
      <c r="I238" s="184"/>
      <c r="J238" s="184"/>
      <c r="K238" s="184"/>
      <c r="L238" s="184"/>
      <c r="M238" s="184"/>
      <c r="N238" s="184"/>
      <c r="P238" s="52"/>
    </row>
    <row r="239" spans="1:16" ht="63.75" customHeight="1">
      <c r="A239" s="177" t="s">
        <v>168</v>
      </c>
      <c r="B239" s="177"/>
      <c r="C239" s="177"/>
      <c r="D239" s="177"/>
      <c r="E239" s="177"/>
      <c r="F239" s="177"/>
      <c r="G239" s="177"/>
      <c r="H239" s="177"/>
      <c r="I239" s="177"/>
      <c r="J239" s="177"/>
      <c r="K239" s="177"/>
      <c r="L239" s="177"/>
      <c r="M239" s="177"/>
      <c r="N239" s="177"/>
      <c r="P239" s="52"/>
    </row>
  </sheetData>
  <mergeCells count="344">
    <mergeCell ref="B185:C185"/>
    <mergeCell ref="B187:C187"/>
    <mergeCell ref="B202:C202"/>
    <mergeCell ref="B184:C184"/>
    <mergeCell ref="B178:C178"/>
    <mergeCell ref="B179:C179"/>
    <mergeCell ref="B164:C164"/>
    <mergeCell ref="B165:C165"/>
    <mergeCell ref="B168:C168"/>
    <mergeCell ref="B169:C169"/>
    <mergeCell ref="B167:C167"/>
    <mergeCell ref="B166:C166"/>
    <mergeCell ref="B170:C170"/>
    <mergeCell ref="B171:C171"/>
    <mergeCell ref="B177:C177"/>
    <mergeCell ref="B176:C176"/>
    <mergeCell ref="B189:C189"/>
    <mergeCell ref="B172:C172"/>
    <mergeCell ref="B200:C200"/>
    <mergeCell ref="B201:C201"/>
    <mergeCell ref="B190:C190"/>
    <mergeCell ref="B199:C199"/>
    <mergeCell ref="B182:C182"/>
    <mergeCell ref="B180:C180"/>
    <mergeCell ref="B181:C181"/>
    <mergeCell ref="B183:C183"/>
    <mergeCell ref="B188:C188"/>
    <mergeCell ref="D146:G146"/>
    <mergeCell ref="B232:C232"/>
    <mergeCell ref="B174:C174"/>
    <mergeCell ref="B175:C175"/>
    <mergeCell ref="B194:C194"/>
    <mergeCell ref="B231:C231"/>
    <mergeCell ref="B223:C223"/>
    <mergeCell ref="B225:C225"/>
    <mergeCell ref="B191:C191"/>
    <mergeCell ref="B192:C192"/>
    <mergeCell ref="B193:C193"/>
    <mergeCell ref="B195:C195"/>
    <mergeCell ref="B212:C212"/>
    <mergeCell ref="B198:C198"/>
    <mergeCell ref="B196:C196"/>
    <mergeCell ref="B197:C197"/>
    <mergeCell ref="B203:C203"/>
    <mergeCell ref="B227:C227"/>
    <mergeCell ref="B173:C173"/>
    <mergeCell ref="B222:C222"/>
    <mergeCell ref="B186:C186"/>
    <mergeCell ref="B152:C152"/>
    <mergeCell ref="B153:C153"/>
    <mergeCell ref="B154:C154"/>
    <mergeCell ref="A150:A151"/>
    <mergeCell ref="B150:C151"/>
    <mergeCell ref="D150:D151"/>
    <mergeCell ref="B163:C163"/>
    <mergeCell ref="B159:C159"/>
    <mergeCell ref="B160:C160"/>
    <mergeCell ref="B161:C161"/>
    <mergeCell ref="B157:C157"/>
    <mergeCell ref="B158:C158"/>
    <mergeCell ref="B162:C162"/>
    <mergeCell ref="B155:C155"/>
    <mergeCell ref="B156:C156"/>
    <mergeCell ref="N150:N151"/>
    <mergeCell ref="K150:M150"/>
    <mergeCell ref="I135:L135"/>
    <mergeCell ref="I138:L138"/>
    <mergeCell ref="I137:L137"/>
    <mergeCell ref="I134:L134"/>
    <mergeCell ref="D132:G132"/>
    <mergeCell ref="I132:L132"/>
    <mergeCell ref="D133:G133"/>
    <mergeCell ref="I133:L133"/>
    <mergeCell ref="I143:L143"/>
    <mergeCell ref="D144:G144"/>
    <mergeCell ref="D141:G141"/>
    <mergeCell ref="D142:G142"/>
    <mergeCell ref="D143:G143"/>
    <mergeCell ref="D135:G135"/>
    <mergeCell ref="D134:G134"/>
    <mergeCell ref="E150:G150"/>
    <mergeCell ref="D136:G136"/>
    <mergeCell ref="I136:L136"/>
    <mergeCell ref="I139:L139"/>
    <mergeCell ref="D140:G140"/>
    <mergeCell ref="D139:G139"/>
    <mergeCell ref="I147:L147"/>
    <mergeCell ref="H150:J150"/>
    <mergeCell ref="I142:L142"/>
    <mergeCell ref="I131:L131"/>
    <mergeCell ref="D128:G128"/>
    <mergeCell ref="I128:L128"/>
    <mergeCell ref="D129:G129"/>
    <mergeCell ref="I129:L129"/>
    <mergeCell ref="D130:G130"/>
    <mergeCell ref="I146:L146"/>
    <mergeCell ref="I145:L145"/>
    <mergeCell ref="I141:L141"/>
    <mergeCell ref="I144:L144"/>
    <mergeCell ref="D145:G145"/>
    <mergeCell ref="D137:G137"/>
    <mergeCell ref="D138:G138"/>
    <mergeCell ref="I140:L140"/>
    <mergeCell ref="D147:G147"/>
    <mergeCell ref="I130:L130"/>
    <mergeCell ref="D131:G131"/>
    <mergeCell ref="D127:G127"/>
    <mergeCell ref="I127:L127"/>
    <mergeCell ref="D125:G125"/>
    <mergeCell ref="I125:L125"/>
    <mergeCell ref="D126:G126"/>
    <mergeCell ref="I126:L126"/>
    <mergeCell ref="T140:U140"/>
    <mergeCell ref="D116:G116"/>
    <mergeCell ref="I116:L116"/>
    <mergeCell ref="D117:G117"/>
    <mergeCell ref="I117:L117"/>
    <mergeCell ref="T122:U122"/>
    <mergeCell ref="D114:G114"/>
    <mergeCell ref="D124:G124"/>
    <mergeCell ref="I124:L124"/>
    <mergeCell ref="I122:L122"/>
    <mergeCell ref="D123:G123"/>
    <mergeCell ref="I123:L123"/>
    <mergeCell ref="D122:G122"/>
    <mergeCell ref="D120:G120"/>
    <mergeCell ref="I120:L120"/>
    <mergeCell ref="T92:U92"/>
    <mergeCell ref="D94:G94"/>
    <mergeCell ref="I94:L94"/>
    <mergeCell ref="D95:G95"/>
    <mergeCell ref="I95:L95"/>
    <mergeCell ref="I93:L93"/>
    <mergeCell ref="D92:G92"/>
    <mergeCell ref="D118:G118"/>
    <mergeCell ref="D119:G119"/>
    <mergeCell ref="I119:L119"/>
    <mergeCell ref="I118:L118"/>
    <mergeCell ref="I104:L104"/>
    <mergeCell ref="D105:G105"/>
    <mergeCell ref="I105:L105"/>
    <mergeCell ref="D108:G108"/>
    <mergeCell ref="I108:L108"/>
    <mergeCell ref="D106:G106"/>
    <mergeCell ref="I109:L109"/>
    <mergeCell ref="D110:G110"/>
    <mergeCell ref="I110:L110"/>
    <mergeCell ref="D109:G109"/>
    <mergeCell ref="I114:L114"/>
    <mergeCell ref="D115:G115"/>
    <mergeCell ref="I115:L115"/>
    <mergeCell ref="B63:F63"/>
    <mergeCell ref="G63:H63"/>
    <mergeCell ref="I63:J63"/>
    <mergeCell ref="B62:F62"/>
    <mergeCell ref="I92:L92"/>
    <mergeCell ref="K62:L62"/>
    <mergeCell ref="K63:L63"/>
    <mergeCell ref="D67:G67"/>
    <mergeCell ref="D86:G86"/>
    <mergeCell ref="I86:L86"/>
    <mergeCell ref="I82:L82"/>
    <mergeCell ref="I84:L84"/>
    <mergeCell ref="D85:G85"/>
    <mergeCell ref="D82:G82"/>
    <mergeCell ref="G62:H62"/>
    <mergeCell ref="I62:J62"/>
    <mergeCell ref="I74:L74"/>
    <mergeCell ref="D74:G74"/>
    <mergeCell ref="D84:G84"/>
    <mergeCell ref="I83:L83"/>
    <mergeCell ref="I72:L72"/>
    <mergeCell ref="I73:L73"/>
    <mergeCell ref="I69:L69"/>
    <mergeCell ref="D77:G77"/>
    <mergeCell ref="F37:I37"/>
    <mergeCell ref="B29:N29"/>
    <mergeCell ref="K57:L57"/>
    <mergeCell ref="I54:J54"/>
    <mergeCell ref="I46:J46"/>
    <mergeCell ref="K46:L46"/>
    <mergeCell ref="I47:J47"/>
    <mergeCell ref="K47:L47"/>
    <mergeCell ref="B59:K59"/>
    <mergeCell ref="K52:L52"/>
    <mergeCell ref="E53:H53"/>
    <mergeCell ref="E54:H54"/>
    <mergeCell ref="I52:J52"/>
    <mergeCell ref="C38:E38"/>
    <mergeCell ref="F38:I38"/>
    <mergeCell ref="J38:M38"/>
    <mergeCell ref="C37:E37"/>
    <mergeCell ref="I53:J53"/>
    <mergeCell ref="K45:L45"/>
    <mergeCell ref="B42:I42"/>
    <mergeCell ref="E44:H44"/>
    <mergeCell ref="I44:J44"/>
    <mergeCell ref="K44:L44"/>
    <mergeCell ref="I45:J45"/>
    <mergeCell ref="B61:F61"/>
    <mergeCell ref="G61:H61"/>
    <mergeCell ref="I61:J61"/>
    <mergeCell ref="K61:L61"/>
    <mergeCell ref="E57:H57"/>
    <mergeCell ref="I57:J57"/>
    <mergeCell ref="I56:J56"/>
    <mergeCell ref="K55:L55"/>
    <mergeCell ref="K56:L56"/>
    <mergeCell ref="E55:H55"/>
    <mergeCell ref="K53:L53"/>
    <mergeCell ref="K51:L51"/>
    <mergeCell ref="K49:L49"/>
    <mergeCell ref="K48:L48"/>
    <mergeCell ref="E49:H49"/>
    <mergeCell ref="I49:J49"/>
    <mergeCell ref="J39:M39"/>
    <mergeCell ref="E48:H48"/>
    <mergeCell ref="I48:J48"/>
    <mergeCell ref="C40:E40"/>
    <mergeCell ref="F40:I40"/>
    <mergeCell ref="J40:M40"/>
    <mergeCell ref="I4:N4"/>
    <mergeCell ref="B21:C21"/>
    <mergeCell ref="D21:N21"/>
    <mergeCell ref="B23:C23"/>
    <mergeCell ref="F23:L23"/>
    <mergeCell ref="A14:N14"/>
    <mergeCell ref="A15:N15"/>
    <mergeCell ref="B27:F27"/>
    <mergeCell ref="B19:C19"/>
    <mergeCell ref="D19:N19"/>
    <mergeCell ref="B33:N33"/>
    <mergeCell ref="B32:O32"/>
    <mergeCell ref="J37:M37"/>
    <mergeCell ref="B34:M34"/>
    <mergeCell ref="D68:G68"/>
    <mergeCell ref="I68:L68"/>
    <mergeCell ref="D70:G70"/>
    <mergeCell ref="E52:H52"/>
    <mergeCell ref="A16:N16"/>
    <mergeCell ref="K64:L64"/>
    <mergeCell ref="B64:F64"/>
    <mergeCell ref="G64:H64"/>
    <mergeCell ref="I64:J64"/>
    <mergeCell ref="K50:L50"/>
    <mergeCell ref="E51:H51"/>
    <mergeCell ref="E50:H50"/>
    <mergeCell ref="I51:J51"/>
    <mergeCell ref="I50:J50"/>
    <mergeCell ref="K54:L54"/>
    <mergeCell ref="E56:H56"/>
    <mergeCell ref="I55:J55"/>
    <mergeCell ref="C39:E39"/>
    <mergeCell ref="F39:I39"/>
    <mergeCell ref="B28:M28"/>
    <mergeCell ref="D72:G72"/>
    <mergeCell ref="D73:G73"/>
    <mergeCell ref="D76:G76"/>
    <mergeCell ref="I75:L75"/>
    <mergeCell ref="I76:L76"/>
    <mergeCell ref="D75:G75"/>
    <mergeCell ref="D71:G71"/>
    <mergeCell ref="I70:L70"/>
    <mergeCell ref="D83:G83"/>
    <mergeCell ref="D80:G80"/>
    <mergeCell ref="I88:L88"/>
    <mergeCell ref="I89:L89"/>
    <mergeCell ref="D88:G88"/>
    <mergeCell ref="I87:L87"/>
    <mergeCell ref="I85:L85"/>
    <mergeCell ref="D87:G87"/>
    <mergeCell ref="D89:G89"/>
    <mergeCell ref="I80:L80"/>
    <mergeCell ref="D81:G81"/>
    <mergeCell ref="I67:L67"/>
    <mergeCell ref="D69:G69"/>
    <mergeCell ref="I98:L98"/>
    <mergeCell ref="I101:L101"/>
    <mergeCell ref="D102:G102"/>
    <mergeCell ref="I102:L102"/>
    <mergeCell ref="D98:G98"/>
    <mergeCell ref="D101:G101"/>
    <mergeCell ref="D96:G96"/>
    <mergeCell ref="I96:L96"/>
    <mergeCell ref="D97:G97"/>
    <mergeCell ref="I97:L97"/>
    <mergeCell ref="D99:G99"/>
    <mergeCell ref="I99:L99"/>
    <mergeCell ref="D100:G100"/>
    <mergeCell ref="I100:L100"/>
    <mergeCell ref="I90:L90"/>
    <mergeCell ref="I71:L71"/>
    <mergeCell ref="I77:L77"/>
    <mergeCell ref="I79:L79"/>
    <mergeCell ref="I81:L81"/>
    <mergeCell ref="D79:G79"/>
    <mergeCell ref="D78:G78"/>
    <mergeCell ref="I78:L78"/>
    <mergeCell ref="D91:G91"/>
    <mergeCell ref="I91:L91"/>
    <mergeCell ref="D93:G93"/>
    <mergeCell ref="D90:G90"/>
    <mergeCell ref="A236:N236"/>
    <mergeCell ref="B216:C216"/>
    <mergeCell ref="B209:C209"/>
    <mergeCell ref="B210:C210"/>
    <mergeCell ref="B217:C217"/>
    <mergeCell ref="A234:N234"/>
    <mergeCell ref="D104:G104"/>
    <mergeCell ref="D103:G103"/>
    <mergeCell ref="I103:L103"/>
    <mergeCell ref="I106:L106"/>
    <mergeCell ref="D107:G107"/>
    <mergeCell ref="I107:L107"/>
    <mergeCell ref="D112:G112"/>
    <mergeCell ref="D111:G111"/>
    <mergeCell ref="I111:L111"/>
    <mergeCell ref="D121:G121"/>
    <mergeCell ref="I121:L121"/>
    <mergeCell ref="I112:L112"/>
    <mergeCell ref="D113:G113"/>
    <mergeCell ref="I113:L113"/>
    <mergeCell ref="A239:N239"/>
    <mergeCell ref="B204:C204"/>
    <mergeCell ref="B206:C206"/>
    <mergeCell ref="B208:C208"/>
    <mergeCell ref="B207:C207"/>
    <mergeCell ref="B211:C211"/>
    <mergeCell ref="B213:C213"/>
    <mergeCell ref="B214:C214"/>
    <mergeCell ref="A235:N235"/>
    <mergeCell ref="B224:C224"/>
    <mergeCell ref="B226:C226"/>
    <mergeCell ref="B229:C229"/>
    <mergeCell ref="A237:N237"/>
    <mergeCell ref="A238:N238"/>
    <mergeCell ref="B230:C230"/>
    <mergeCell ref="B220:C220"/>
    <mergeCell ref="B228:C228"/>
    <mergeCell ref="B221:C221"/>
    <mergeCell ref="B219:C219"/>
    <mergeCell ref="B205:C205"/>
    <mergeCell ref="B215:C215"/>
    <mergeCell ref="B218:C218"/>
  </mergeCells>
  <phoneticPr fontId="0" type="noConversion"/>
  <pageMargins left="0.3937007874015748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191"/>
  <sheetViews>
    <sheetView topLeftCell="A62" zoomScale="75" zoomScaleNormal="75" zoomScaleSheetLayoutView="80" workbookViewId="0">
      <selection activeCell="L26" sqref="L26"/>
    </sheetView>
  </sheetViews>
  <sheetFormatPr defaultRowHeight="15.75"/>
  <cols>
    <col min="1" max="1" width="6.85546875" style="8" customWidth="1"/>
    <col min="2" max="2" width="8.42578125" style="121" customWidth="1"/>
    <col min="3" max="4" width="20.7109375" style="8" customWidth="1"/>
    <col min="5" max="5" width="18.85546875" style="8" customWidth="1"/>
    <col min="6" max="6" width="21.28515625" style="8" customWidth="1"/>
    <col min="7" max="7" width="11.7109375" style="8" customWidth="1"/>
    <col min="8" max="8" width="13.5703125" style="8" customWidth="1"/>
    <col min="9" max="11" width="9.5703125" style="8" customWidth="1"/>
    <col min="12" max="12" width="13.5703125" style="8" customWidth="1"/>
    <col min="13" max="13" width="16.7109375" style="8" customWidth="1"/>
    <col min="14" max="14" width="22.28515625" style="8" customWidth="1"/>
    <col min="15" max="15" width="0.5703125" style="8" hidden="1" customWidth="1"/>
    <col min="16" max="16" width="2.7109375" style="8" hidden="1" customWidth="1"/>
    <col min="17" max="21" width="9.140625" style="8"/>
    <col min="22" max="22" width="10.5703125" style="8" bestFit="1" customWidth="1"/>
    <col min="23" max="16384" width="9.140625" style="8"/>
  </cols>
  <sheetData>
    <row r="1" spans="1:15" ht="24" customHeight="1">
      <c r="A1" s="3"/>
      <c r="B1" s="5"/>
      <c r="C1" s="3"/>
      <c r="D1" s="3"/>
      <c r="E1" s="3"/>
      <c r="F1" s="3"/>
      <c r="G1" s="3"/>
      <c r="H1" s="3" t="s">
        <v>0</v>
      </c>
      <c r="J1" s="3"/>
      <c r="K1" s="3"/>
      <c r="L1" s="3"/>
      <c r="M1" s="3"/>
      <c r="N1" s="3"/>
    </row>
    <row r="2" spans="1:15" ht="26.25" customHeight="1">
      <c r="A2" s="3"/>
      <c r="B2" s="5"/>
      <c r="C2" s="3"/>
      <c r="D2" s="3"/>
      <c r="E2" s="3"/>
      <c r="F2" s="3"/>
      <c r="G2" s="3"/>
      <c r="H2" s="3" t="s">
        <v>63</v>
      </c>
      <c r="J2" s="3"/>
      <c r="K2" s="3"/>
      <c r="L2" s="3"/>
      <c r="M2" s="3"/>
      <c r="N2" s="3"/>
    </row>
    <row r="3" spans="1:15" ht="24" customHeight="1">
      <c r="A3" s="3"/>
      <c r="B3" s="5"/>
      <c r="C3" s="3"/>
      <c r="D3" s="3"/>
      <c r="E3" s="3"/>
      <c r="F3" s="3"/>
      <c r="G3" s="3"/>
      <c r="H3" s="274" t="s">
        <v>155</v>
      </c>
      <c r="I3" s="274"/>
      <c r="J3" s="274"/>
      <c r="K3" s="274"/>
      <c r="L3" s="274"/>
      <c r="M3" s="274"/>
      <c r="N3" s="274"/>
    </row>
    <row r="4" spans="1:15" ht="18.75" customHeight="1">
      <c r="A4" s="3"/>
      <c r="B4" s="5"/>
      <c r="C4" s="3"/>
      <c r="D4" s="3"/>
      <c r="E4" s="3"/>
      <c r="F4" s="3"/>
      <c r="G4" s="3"/>
      <c r="H4" s="24" t="s">
        <v>65</v>
      </c>
      <c r="J4" s="79"/>
      <c r="K4" s="79"/>
      <c r="L4" s="79"/>
      <c r="M4" s="3"/>
      <c r="N4" s="3"/>
    </row>
    <row r="5" spans="1:15" ht="18" customHeight="1">
      <c r="A5" s="3"/>
      <c r="B5" s="5"/>
      <c r="C5" s="3"/>
      <c r="D5" s="3"/>
      <c r="E5" s="3"/>
      <c r="F5" s="3"/>
      <c r="G5" s="3"/>
      <c r="H5" s="79" t="s">
        <v>64</v>
      </c>
      <c r="J5" s="3"/>
      <c r="K5" s="3"/>
      <c r="L5" s="79"/>
      <c r="M5" s="3"/>
      <c r="N5" s="3"/>
    </row>
    <row r="6" spans="1:15" ht="24" customHeight="1">
      <c r="A6" s="3"/>
      <c r="B6" s="5"/>
      <c r="C6" s="3"/>
      <c r="D6" s="3"/>
      <c r="E6" s="3"/>
      <c r="F6" s="3"/>
      <c r="G6" s="3"/>
      <c r="H6" s="7" t="s">
        <v>67</v>
      </c>
      <c r="I6" s="124"/>
      <c r="J6" s="7"/>
      <c r="K6" s="7"/>
      <c r="L6" s="7"/>
      <c r="M6" s="7"/>
      <c r="N6" s="7"/>
    </row>
    <row r="7" spans="1:15" ht="19.5">
      <c r="A7" s="3"/>
      <c r="B7" s="5"/>
      <c r="C7" s="3"/>
      <c r="D7" s="3"/>
      <c r="E7" s="3"/>
      <c r="F7" s="3"/>
      <c r="G7" s="3"/>
      <c r="H7" s="24" t="s">
        <v>66</v>
      </c>
      <c r="J7" s="79"/>
      <c r="K7" s="79"/>
      <c r="L7" s="79"/>
      <c r="M7" s="3"/>
      <c r="N7" s="3"/>
    </row>
    <row r="8" spans="1:15" ht="19.5">
      <c r="A8" s="3"/>
      <c r="B8" s="5"/>
      <c r="C8" s="3"/>
      <c r="D8" s="3"/>
      <c r="E8" s="3"/>
      <c r="F8" s="3"/>
      <c r="G8" s="3"/>
      <c r="H8" s="6" t="s">
        <v>271</v>
      </c>
      <c r="I8" s="125"/>
      <c r="J8" s="7"/>
      <c r="K8" s="7"/>
      <c r="L8" s="7"/>
      <c r="M8" s="7"/>
      <c r="N8" s="3"/>
    </row>
    <row r="9" spans="1:15" ht="21.75" customHeight="1">
      <c r="A9" s="3"/>
      <c r="B9" s="5"/>
      <c r="C9" s="3"/>
      <c r="D9" s="3"/>
      <c r="E9" s="3"/>
      <c r="F9" s="3"/>
      <c r="G9" s="3"/>
      <c r="H9" s="80" t="s">
        <v>154</v>
      </c>
      <c r="J9" s="81"/>
      <c r="K9" s="81"/>
      <c r="L9" s="81"/>
      <c r="M9" s="81"/>
      <c r="N9" s="82"/>
    </row>
    <row r="10" spans="1:15" ht="21.75" customHeight="1">
      <c r="A10" s="3"/>
      <c r="B10" s="5"/>
      <c r="C10" s="3"/>
      <c r="D10" s="3"/>
      <c r="E10" s="3"/>
      <c r="F10" s="3"/>
      <c r="G10" s="3"/>
      <c r="H10" s="81" t="s">
        <v>81</v>
      </c>
      <c r="J10" s="80"/>
      <c r="K10" s="81"/>
      <c r="L10" s="81"/>
      <c r="M10" s="81"/>
      <c r="N10" s="81"/>
    </row>
    <row r="11" spans="1:15" ht="23.25" customHeight="1">
      <c r="A11" s="3"/>
      <c r="B11" s="5"/>
      <c r="C11" s="3"/>
      <c r="D11" s="3"/>
      <c r="E11" s="3"/>
      <c r="F11" s="3"/>
      <c r="G11" s="3"/>
      <c r="H11" s="81" t="s">
        <v>82</v>
      </c>
      <c r="J11" s="81"/>
      <c r="K11" s="81"/>
      <c r="L11" s="81"/>
      <c r="M11" s="81"/>
      <c r="N11" s="81"/>
    </row>
    <row r="12" spans="1:15" ht="22.5" customHeight="1">
      <c r="A12" s="3"/>
      <c r="B12" s="5"/>
      <c r="C12" s="3"/>
      <c r="D12" s="3"/>
      <c r="E12" s="3"/>
      <c r="F12" s="3"/>
      <c r="G12" s="3"/>
      <c r="H12" s="81" t="s">
        <v>272</v>
      </c>
      <c r="J12" s="81"/>
      <c r="K12" s="81"/>
      <c r="L12" s="81"/>
      <c r="M12" s="81"/>
      <c r="N12" s="81"/>
    </row>
    <row r="13" spans="1:15" ht="54.75" customHeight="1">
      <c r="A13" s="246" t="s">
        <v>41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3"/>
    </row>
    <row r="14" spans="1:15" ht="25.5">
      <c r="A14" s="246" t="s">
        <v>76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3"/>
    </row>
    <row r="15" spans="1:15" ht="8.25" hidden="1" customHeight="1">
      <c r="A15" s="222"/>
      <c r="B15" s="222"/>
      <c r="C15" s="222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3"/>
    </row>
    <row r="16" spans="1:15" ht="12" hidden="1" customHeight="1">
      <c r="A16" s="3"/>
      <c r="B16" s="5"/>
      <c r="C16" s="3"/>
      <c r="D16" s="3"/>
      <c r="E16" s="3"/>
      <c r="F16" s="83"/>
      <c r="G16" s="83"/>
      <c r="H16" s="83"/>
      <c r="I16" s="83"/>
      <c r="J16" s="3"/>
      <c r="K16" s="3"/>
      <c r="L16" s="3"/>
      <c r="M16" s="3"/>
      <c r="N16" s="3"/>
      <c r="O16" s="3"/>
    </row>
    <row r="17" spans="1:16" ht="24.75" customHeight="1">
      <c r="A17" s="84" t="s">
        <v>1</v>
      </c>
      <c r="B17" s="1"/>
      <c r="C17" s="85">
        <v>15</v>
      </c>
      <c r="D17" s="7"/>
      <c r="E17" s="86" t="s">
        <v>111</v>
      </c>
      <c r="F17" s="86"/>
      <c r="G17" s="86"/>
      <c r="H17" s="86"/>
      <c r="I17" s="86"/>
      <c r="J17" s="86"/>
      <c r="K17" s="86"/>
      <c r="L17" s="86"/>
      <c r="M17" s="87"/>
      <c r="N17" s="87"/>
      <c r="O17" s="3"/>
      <c r="P17" s="23"/>
    </row>
    <row r="18" spans="1:16" s="88" customFormat="1" ht="19.5">
      <c r="A18" s="84"/>
      <c r="B18" s="243" t="s">
        <v>2</v>
      </c>
      <c r="C18" s="243"/>
      <c r="D18" s="244" t="s">
        <v>112</v>
      </c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3"/>
      <c r="P18" s="23"/>
    </row>
    <row r="19" spans="1:16" ht="24.75" customHeight="1">
      <c r="A19" s="84" t="s">
        <v>3</v>
      </c>
      <c r="B19" s="1"/>
      <c r="C19" s="85">
        <v>151</v>
      </c>
      <c r="D19" s="7"/>
      <c r="E19" s="86" t="s">
        <v>111</v>
      </c>
      <c r="F19" s="86"/>
      <c r="G19" s="86"/>
      <c r="H19" s="86"/>
      <c r="I19" s="86"/>
      <c r="J19" s="86"/>
      <c r="K19" s="86"/>
      <c r="L19" s="86"/>
      <c r="M19" s="87"/>
      <c r="N19" s="87"/>
      <c r="O19" s="3"/>
      <c r="P19" s="23"/>
    </row>
    <row r="20" spans="1:16" s="88" customFormat="1" ht="19.5">
      <c r="A20" s="84"/>
      <c r="B20" s="243" t="s">
        <v>2</v>
      </c>
      <c r="C20" s="243"/>
      <c r="D20" s="244" t="s">
        <v>113</v>
      </c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3"/>
      <c r="P20" s="23"/>
    </row>
    <row r="21" spans="1:16" ht="21" customHeight="1">
      <c r="A21" s="84" t="s">
        <v>6</v>
      </c>
      <c r="B21" s="1"/>
      <c r="C21" s="85">
        <v>1517360</v>
      </c>
      <c r="D21" s="1"/>
      <c r="E21" s="86" t="s">
        <v>273</v>
      </c>
      <c r="F21" s="86"/>
      <c r="G21" s="86"/>
      <c r="H21" s="86"/>
      <c r="I21" s="86"/>
      <c r="J21" s="86"/>
      <c r="K21" s="86"/>
      <c r="L21" s="86"/>
      <c r="M21" s="87"/>
      <c r="N21" s="3"/>
      <c r="O21" s="3"/>
      <c r="P21" s="23"/>
    </row>
    <row r="22" spans="1:16" s="88" customFormat="1" ht="19.5">
      <c r="A22" s="84"/>
      <c r="B22" s="243" t="s">
        <v>2</v>
      </c>
      <c r="C22" s="243"/>
      <c r="D22" s="89" t="s">
        <v>4</v>
      </c>
      <c r="E22" s="87"/>
      <c r="F22" s="245" t="s">
        <v>5</v>
      </c>
      <c r="G22" s="245"/>
      <c r="H22" s="245"/>
      <c r="I22" s="245"/>
      <c r="J22" s="245"/>
      <c r="K22" s="245"/>
      <c r="L22" s="245"/>
      <c r="M22" s="3"/>
      <c r="N22" s="3"/>
      <c r="O22" s="3"/>
      <c r="P22" s="23"/>
    </row>
    <row r="23" spans="1:16" s="88" customFormat="1" ht="16.5" customHeight="1">
      <c r="A23" s="84"/>
      <c r="B23" s="90"/>
      <c r="C23" s="91"/>
      <c r="D23" s="91"/>
      <c r="E23" s="91"/>
      <c r="F23" s="87"/>
      <c r="G23" s="91"/>
      <c r="H23" s="91"/>
      <c r="I23" s="91"/>
      <c r="J23" s="91"/>
      <c r="K23" s="91"/>
      <c r="L23" s="91"/>
      <c r="M23" s="3"/>
      <c r="N23" s="3"/>
      <c r="O23" s="3"/>
      <c r="P23" s="23"/>
    </row>
    <row r="24" spans="1:16" ht="21.75" customHeight="1">
      <c r="A24" s="84" t="s">
        <v>7</v>
      </c>
      <c r="B24" s="2" t="s">
        <v>42</v>
      </c>
      <c r="C24" s="2"/>
      <c r="D24" s="3"/>
      <c r="E24" s="3"/>
      <c r="F24" s="128">
        <v>414562.60399999999</v>
      </c>
      <c r="G24" s="92" t="s">
        <v>43</v>
      </c>
      <c r="H24" s="92"/>
      <c r="I24" s="92"/>
      <c r="J24" s="92"/>
      <c r="K24" s="92"/>
      <c r="L24" s="129">
        <v>2548.7469999999998</v>
      </c>
      <c r="M24" s="94" t="s">
        <v>44</v>
      </c>
      <c r="N24" s="3"/>
      <c r="O24" s="3"/>
      <c r="P24" s="23"/>
    </row>
    <row r="25" spans="1:16" ht="24.75" customHeight="1">
      <c r="A25" s="84"/>
      <c r="B25" s="2" t="s">
        <v>70</v>
      </c>
      <c r="C25" s="2"/>
      <c r="D25" s="130">
        <v>412013.85700000002</v>
      </c>
      <c r="E25" s="4" t="s">
        <v>44</v>
      </c>
      <c r="G25" s="3"/>
      <c r="H25" s="92"/>
      <c r="I25" s="92"/>
      <c r="J25" s="92"/>
      <c r="K25" s="92"/>
      <c r="L25" s="92"/>
      <c r="M25" s="92"/>
      <c r="N25" s="3"/>
      <c r="O25" s="3"/>
      <c r="P25" s="23"/>
    </row>
    <row r="26" spans="1:16" ht="33" customHeight="1">
      <c r="A26" s="84" t="s">
        <v>9</v>
      </c>
      <c r="B26" s="247" t="s">
        <v>71</v>
      </c>
      <c r="C26" s="247"/>
      <c r="D26" s="247"/>
      <c r="E26" s="247"/>
      <c r="F26" s="247"/>
      <c r="G26" s="95"/>
      <c r="H26" s="95"/>
      <c r="I26" s="95"/>
      <c r="J26" s="95"/>
      <c r="K26" s="95"/>
      <c r="L26" s="95"/>
      <c r="M26" s="3"/>
      <c r="N26" s="3"/>
      <c r="O26" s="3"/>
      <c r="P26" s="23"/>
    </row>
    <row r="27" spans="1:16" ht="149.25" customHeight="1">
      <c r="A27" s="84"/>
      <c r="B27" s="241" t="s">
        <v>274</v>
      </c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3"/>
      <c r="O27" s="3"/>
      <c r="P27" s="23"/>
    </row>
    <row r="28" spans="1:16" ht="19.5" hidden="1">
      <c r="A28" s="96"/>
      <c r="B28" s="253"/>
      <c r="C28" s="253"/>
      <c r="D28" s="253"/>
      <c r="E28" s="253"/>
      <c r="F28" s="253"/>
      <c r="G28" s="253"/>
      <c r="H28" s="253"/>
      <c r="I28" s="253"/>
      <c r="J28" s="253"/>
      <c r="K28" s="253"/>
      <c r="L28" s="253"/>
      <c r="M28" s="253"/>
      <c r="N28" s="253"/>
      <c r="O28" s="3"/>
      <c r="P28" s="23"/>
    </row>
    <row r="29" spans="1:16" ht="19.5" hidden="1">
      <c r="A29" s="96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3"/>
      <c r="P29" s="23"/>
    </row>
    <row r="30" spans="1:16" ht="19.5" hidden="1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3"/>
      <c r="P30" s="23"/>
    </row>
    <row r="31" spans="1:16" ht="19.5" hidden="1">
      <c r="A31" s="96"/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3"/>
    </row>
    <row r="32" spans="1:16" s="102" customFormat="1" ht="45.75" customHeight="1">
      <c r="A32" s="99" t="s">
        <v>10</v>
      </c>
      <c r="B32" s="219" t="s">
        <v>275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100"/>
      <c r="O32" s="101"/>
      <c r="P32" s="101"/>
    </row>
    <row r="33" spans="1:16" ht="31.5" customHeight="1">
      <c r="A33" s="50" t="s">
        <v>11</v>
      </c>
      <c r="B33" s="23" t="s">
        <v>37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 ht="21" customHeight="1">
      <c r="A34" s="50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 s="102" customFormat="1" ht="40.5" customHeight="1">
      <c r="A35" s="103"/>
      <c r="B35" s="122" t="s">
        <v>12</v>
      </c>
      <c r="C35" s="66" t="s">
        <v>38</v>
      </c>
      <c r="D35" s="66" t="s">
        <v>45</v>
      </c>
      <c r="E35" s="204" t="s">
        <v>39</v>
      </c>
      <c r="F35" s="204"/>
      <c r="G35" s="204"/>
      <c r="H35" s="204"/>
      <c r="I35" s="204"/>
      <c r="J35" s="204"/>
      <c r="K35" s="204"/>
      <c r="L35" s="204"/>
      <c r="M35" s="204"/>
      <c r="N35" s="101"/>
      <c r="O35" s="101"/>
      <c r="P35" s="101"/>
    </row>
    <row r="36" spans="1:16" s="102" customFormat="1" ht="47.25" customHeight="1">
      <c r="A36" s="103"/>
      <c r="B36" s="122">
        <v>1</v>
      </c>
      <c r="C36" s="66">
        <v>1517462</v>
      </c>
      <c r="D36" s="12" t="s">
        <v>276</v>
      </c>
      <c r="E36" s="204" t="s">
        <v>277</v>
      </c>
      <c r="F36" s="204"/>
      <c r="G36" s="204"/>
      <c r="H36" s="204"/>
      <c r="I36" s="204"/>
      <c r="J36" s="204"/>
      <c r="K36" s="204"/>
      <c r="L36" s="204"/>
      <c r="M36" s="204"/>
      <c r="N36" s="101"/>
      <c r="O36" s="101"/>
      <c r="P36" s="101"/>
    </row>
    <row r="37" spans="1:16" s="102" customFormat="1" ht="50.25" customHeight="1">
      <c r="A37" s="103"/>
      <c r="B37" s="122">
        <v>2</v>
      </c>
      <c r="C37" s="66">
        <v>1517463</v>
      </c>
      <c r="D37" s="12" t="s">
        <v>276</v>
      </c>
      <c r="E37" s="204" t="s">
        <v>278</v>
      </c>
      <c r="F37" s="204"/>
      <c r="G37" s="204"/>
      <c r="H37" s="204"/>
      <c r="I37" s="204"/>
      <c r="J37" s="204"/>
      <c r="K37" s="204"/>
      <c r="L37" s="204"/>
      <c r="M37" s="204"/>
      <c r="N37" s="101"/>
      <c r="O37" s="101"/>
      <c r="P37" s="101"/>
    </row>
    <row r="38" spans="1:16" s="102" customFormat="1" ht="79.5" customHeight="1">
      <c r="A38" s="103"/>
      <c r="B38" s="122">
        <v>3</v>
      </c>
      <c r="C38" s="66">
        <v>1517464</v>
      </c>
      <c r="D38" s="12" t="s">
        <v>276</v>
      </c>
      <c r="E38" s="204" t="s">
        <v>279</v>
      </c>
      <c r="F38" s="204"/>
      <c r="G38" s="204"/>
      <c r="H38" s="204"/>
      <c r="I38" s="204"/>
      <c r="J38" s="204"/>
      <c r="K38" s="204"/>
      <c r="L38" s="204"/>
      <c r="M38" s="204"/>
      <c r="N38" s="101"/>
      <c r="O38" s="101"/>
      <c r="P38" s="101"/>
    </row>
    <row r="39" spans="1:16" s="102" customFormat="1" ht="15.75" customHeight="1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1"/>
      <c r="N39" s="101"/>
      <c r="O39" s="101"/>
      <c r="P39" s="101"/>
    </row>
    <row r="40" spans="1:16" ht="24.75" customHeight="1">
      <c r="A40" s="50" t="s">
        <v>13</v>
      </c>
      <c r="B40" s="256" t="s">
        <v>46</v>
      </c>
      <c r="C40" s="256"/>
      <c r="D40" s="256"/>
      <c r="E40" s="256"/>
      <c r="F40" s="256"/>
      <c r="G40" s="256"/>
      <c r="H40" s="256"/>
      <c r="I40" s="256"/>
      <c r="J40" s="23"/>
      <c r="K40" s="23"/>
      <c r="L40" s="23"/>
      <c r="M40" s="23"/>
      <c r="N40" s="23"/>
      <c r="O40" s="23"/>
      <c r="P40" s="23"/>
    </row>
    <row r="41" spans="1:16" ht="18.75">
      <c r="A41" s="50"/>
      <c r="B41" s="105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 ht="37.5" customHeight="1">
      <c r="A42" s="50"/>
      <c r="B42" s="12" t="s">
        <v>12</v>
      </c>
      <c r="C42" s="66" t="s">
        <v>38</v>
      </c>
      <c r="D42" s="66" t="s">
        <v>45</v>
      </c>
      <c r="E42" s="204" t="s">
        <v>47</v>
      </c>
      <c r="F42" s="204"/>
      <c r="G42" s="204"/>
      <c r="H42" s="204"/>
      <c r="I42" s="204" t="s">
        <v>14</v>
      </c>
      <c r="J42" s="204"/>
      <c r="K42" s="204" t="s">
        <v>15</v>
      </c>
      <c r="L42" s="204"/>
      <c r="M42" s="66" t="s">
        <v>72</v>
      </c>
      <c r="N42" s="23"/>
      <c r="O42" s="23"/>
      <c r="P42" s="23"/>
    </row>
    <row r="43" spans="1:16" ht="15.75" customHeight="1">
      <c r="A43" s="50"/>
      <c r="B43" s="16" t="s">
        <v>33</v>
      </c>
      <c r="C43" s="11">
        <v>2</v>
      </c>
      <c r="D43" s="18">
        <v>3</v>
      </c>
      <c r="E43" s="249">
        <v>4</v>
      </c>
      <c r="F43" s="249"/>
      <c r="G43" s="249"/>
      <c r="H43" s="249"/>
      <c r="I43" s="249">
        <v>5</v>
      </c>
      <c r="J43" s="249"/>
      <c r="K43" s="249">
        <v>6</v>
      </c>
      <c r="L43" s="249"/>
      <c r="M43" s="63">
        <v>7</v>
      </c>
      <c r="N43" s="23"/>
      <c r="O43" s="23"/>
      <c r="P43" s="23"/>
    </row>
    <row r="44" spans="1:16" ht="57" customHeight="1">
      <c r="A44" s="50"/>
      <c r="B44" s="16"/>
      <c r="C44" s="66">
        <v>1717462</v>
      </c>
      <c r="D44" s="12" t="s">
        <v>276</v>
      </c>
      <c r="E44" s="275" t="s">
        <v>277</v>
      </c>
      <c r="F44" s="275"/>
      <c r="G44" s="275"/>
      <c r="H44" s="275"/>
      <c r="I44" s="250"/>
      <c r="J44" s="250"/>
      <c r="K44" s="276"/>
      <c r="L44" s="276"/>
      <c r="M44" s="126">
        <f>SUM(I44:L44)</f>
        <v>0</v>
      </c>
      <c r="N44" s="23"/>
      <c r="O44" s="23"/>
      <c r="P44" s="23"/>
    </row>
    <row r="45" spans="1:16" ht="30.75" customHeight="1">
      <c r="A45" s="50"/>
      <c r="B45" s="12"/>
      <c r="C45" s="66"/>
      <c r="D45" s="12"/>
      <c r="E45" s="192" t="s">
        <v>280</v>
      </c>
      <c r="F45" s="193"/>
      <c r="G45" s="193"/>
      <c r="H45" s="194"/>
      <c r="I45" s="231"/>
      <c r="J45" s="232"/>
      <c r="K45" s="280"/>
      <c r="L45" s="281"/>
      <c r="M45" s="126"/>
      <c r="N45" s="23"/>
      <c r="O45" s="23"/>
      <c r="P45" s="23"/>
    </row>
    <row r="46" spans="1:16" ht="41.25" customHeight="1">
      <c r="A46" s="50"/>
      <c r="B46" s="12"/>
      <c r="C46" s="66"/>
      <c r="D46" s="12"/>
      <c r="E46" s="192" t="s">
        <v>281</v>
      </c>
      <c r="F46" s="193"/>
      <c r="G46" s="193"/>
      <c r="H46" s="194"/>
      <c r="I46" s="231"/>
      <c r="J46" s="232"/>
      <c r="K46" s="280">
        <v>12598</v>
      </c>
      <c r="L46" s="281"/>
      <c r="M46" s="126">
        <f>SUM(I46:L46)</f>
        <v>12598</v>
      </c>
      <c r="N46" s="23"/>
      <c r="O46" s="23"/>
      <c r="P46" s="23"/>
    </row>
    <row r="47" spans="1:16" ht="29.25" customHeight="1">
      <c r="A47" s="50"/>
      <c r="B47" s="12"/>
      <c r="C47" s="66"/>
      <c r="D47" s="12"/>
      <c r="E47" s="192" t="s">
        <v>282</v>
      </c>
      <c r="F47" s="193"/>
      <c r="G47" s="193"/>
      <c r="H47" s="194"/>
      <c r="I47" s="231"/>
      <c r="J47" s="232"/>
      <c r="K47" s="280"/>
      <c r="L47" s="281"/>
      <c r="M47" s="126"/>
      <c r="N47" s="23"/>
      <c r="O47" s="23"/>
      <c r="P47" s="23"/>
    </row>
    <row r="48" spans="1:16" ht="42.75" customHeight="1">
      <c r="A48" s="50"/>
      <c r="B48" s="16"/>
      <c r="C48" s="66"/>
      <c r="D48" s="12"/>
      <c r="E48" s="192" t="s">
        <v>283</v>
      </c>
      <c r="F48" s="193"/>
      <c r="G48" s="193"/>
      <c r="H48" s="194"/>
      <c r="I48" s="231"/>
      <c r="J48" s="232"/>
      <c r="K48" s="280">
        <v>237137.6</v>
      </c>
      <c r="L48" s="281"/>
      <c r="M48" s="126">
        <f>K48+I48</f>
        <v>237137.6</v>
      </c>
      <c r="N48" s="23"/>
      <c r="O48" s="23"/>
      <c r="P48" s="23"/>
    </row>
    <row r="49" spans="1:16" ht="27.75" customHeight="1">
      <c r="A49" s="50"/>
      <c r="B49" s="12"/>
      <c r="C49" s="66"/>
      <c r="D49" s="12"/>
      <c r="E49" s="192" t="s">
        <v>284</v>
      </c>
      <c r="F49" s="193"/>
      <c r="G49" s="193"/>
      <c r="H49" s="194"/>
      <c r="I49" s="231"/>
      <c r="J49" s="232"/>
      <c r="K49" s="280"/>
      <c r="L49" s="281"/>
      <c r="M49" s="126"/>
      <c r="N49" s="23"/>
      <c r="O49" s="23"/>
      <c r="P49" s="23"/>
    </row>
    <row r="50" spans="1:16" ht="44.25" customHeight="1">
      <c r="A50" s="50"/>
      <c r="B50" s="16"/>
      <c r="C50" s="66"/>
      <c r="D50" s="12"/>
      <c r="E50" s="277" t="s">
        <v>285</v>
      </c>
      <c r="F50" s="278"/>
      <c r="G50" s="278"/>
      <c r="H50" s="279"/>
      <c r="I50" s="231"/>
      <c r="J50" s="232"/>
      <c r="K50" s="280">
        <v>1672.5</v>
      </c>
      <c r="L50" s="281"/>
      <c r="M50" s="126">
        <f>K50+I50</f>
        <v>1672.5</v>
      </c>
      <c r="N50" s="23"/>
      <c r="O50" s="23"/>
      <c r="P50" s="23"/>
    </row>
    <row r="51" spans="1:16" ht="31.5" customHeight="1">
      <c r="A51" s="50"/>
      <c r="B51" s="12"/>
      <c r="C51" s="66"/>
      <c r="D51" s="12"/>
      <c r="E51" s="192" t="s">
        <v>286</v>
      </c>
      <c r="F51" s="193"/>
      <c r="G51" s="193"/>
      <c r="H51" s="194"/>
      <c r="I51" s="231"/>
      <c r="J51" s="232"/>
      <c r="K51" s="280"/>
      <c r="L51" s="281"/>
      <c r="M51" s="126"/>
      <c r="N51" s="23"/>
      <c r="O51" s="23"/>
      <c r="P51" s="23"/>
    </row>
    <row r="52" spans="1:16" ht="44.25" customHeight="1">
      <c r="A52" s="50"/>
      <c r="B52" s="16"/>
      <c r="C52" s="66"/>
      <c r="D52" s="12"/>
      <c r="E52" s="277" t="s">
        <v>287</v>
      </c>
      <c r="F52" s="278"/>
      <c r="G52" s="278"/>
      <c r="H52" s="279"/>
      <c r="I52" s="231"/>
      <c r="J52" s="232"/>
      <c r="K52" s="280">
        <v>528</v>
      </c>
      <c r="L52" s="281"/>
      <c r="M52" s="126">
        <f>K52+I52</f>
        <v>528</v>
      </c>
      <c r="N52" s="23"/>
      <c r="O52" s="23"/>
      <c r="P52" s="23"/>
    </row>
    <row r="53" spans="1:16" ht="27.75" customHeight="1">
      <c r="A53" s="50"/>
      <c r="B53" s="12"/>
      <c r="C53" s="66"/>
      <c r="D53" s="12"/>
      <c r="E53" s="192" t="s">
        <v>288</v>
      </c>
      <c r="F53" s="193"/>
      <c r="G53" s="193"/>
      <c r="H53" s="194"/>
      <c r="I53" s="231"/>
      <c r="J53" s="232"/>
      <c r="K53" s="280"/>
      <c r="L53" s="281"/>
      <c r="M53" s="126"/>
      <c r="N53" s="23"/>
      <c r="O53" s="23"/>
      <c r="P53" s="23"/>
    </row>
    <row r="54" spans="1:16" ht="44.25" customHeight="1">
      <c r="A54" s="50"/>
      <c r="B54" s="16"/>
      <c r="C54" s="66"/>
      <c r="D54" s="12"/>
      <c r="E54" s="277" t="s">
        <v>289</v>
      </c>
      <c r="F54" s="278"/>
      <c r="G54" s="278"/>
      <c r="H54" s="279"/>
      <c r="I54" s="231"/>
      <c r="J54" s="232"/>
      <c r="K54" s="280">
        <v>644</v>
      </c>
      <c r="L54" s="281"/>
      <c r="M54" s="126">
        <f>K54+I54</f>
        <v>644</v>
      </c>
      <c r="N54" s="23"/>
      <c r="O54" s="23"/>
      <c r="P54" s="23"/>
    </row>
    <row r="55" spans="1:16" ht="22.5" customHeight="1">
      <c r="A55" s="50"/>
      <c r="B55" s="12"/>
      <c r="C55" s="66"/>
      <c r="D55" s="12"/>
      <c r="E55" s="192" t="s">
        <v>290</v>
      </c>
      <c r="F55" s="193"/>
      <c r="G55" s="193"/>
      <c r="H55" s="194"/>
      <c r="I55" s="231"/>
      <c r="J55" s="232"/>
      <c r="K55" s="280"/>
      <c r="L55" s="281"/>
      <c r="M55" s="126"/>
      <c r="N55" s="23"/>
      <c r="O55" s="23"/>
      <c r="P55" s="23"/>
    </row>
    <row r="56" spans="1:16" ht="44.25" customHeight="1">
      <c r="A56" s="50"/>
      <c r="B56" s="16"/>
      <c r="C56" s="66"/>
      <c r="D56" s="12"/>
      <c r="E56" s="277" t="s">
        <v>291</v>
      </c>
      <c r="F56" s="278"/>
      <c r="G56" s="278"/>
      <c r="H56" s="279"/>
      <c r="I56" s="231"/>
      <c r="J56" s="232"/>
      <c r="K56" s="280">
        <v>150030.89000000001</v>
      </c>
      <c r="L56" s="281"/>
      <c r="M56" s="126">
        <f>K56+I56</f>
        <v>150030.89000000001</v>
      </c>
      <c r="N56" s="23"/>
      <c r="O56" s="23"/>
      <c r="P56" s="23"/>
    </row>
    <row r="57" spans="1:16" ht="22.5" customHeight="1">
      <c r="A57" s="50"/>
      <c r="B57" s="12"/>
      <c r="C57" s="66"/>
      <c r="D57" s="12"/>
      <c r="E57" s="192" t="s">
        <v>293</v>
      </c>
      <c r="F57" s="193"/>
      <c r="G57" s="193"/>
      <c r="H57" s="194"/>
      <c r="I57" s="231"/>
      <c r="J57" s="232"/>
      <c r="K57" s="280"/>
      <c r="L57" s="281"/>
      <c r="M57" s="126"/>
      <c r="N57" s="23"/>
      <c r="O57" s="23"/>
      <c r="P57" s="23"/>
    </row>
    <row r="58" spans="1:16" ht="44.25" customHeight="1">
      <c r="A58" s="50"/>
      <c r="B58" s="16"/>
      <c r="C58" s="66"/>
      <c r="D58" s="12"/>
      <c r="E58" s="277" t="s">
        <v>326</v>
      </c>
      <c r="F58" s="278"/>
      <c r="G58" s="278"/>
      <c r="H58" s="279"/>
      <c r="I58" s="231"/>
      <c r="J58" s="232"/>
      <c r="K58" s="280">
        <v>168.41</v>
      </c>
      <c r="L58" s="281"/>
      <c r="M58" s="126">
        <f>K58+I58</f>
        <v>168.41</v>
      </c>
      <c r="N58" s="23"/>
      <c r="O58" s="23"/>
      <c r="P58" s="23"/>
    </row>
    <row r="59" spans="1:16" ht="61.5" customHeight="1">
      <c r="A59" s="50"/>
      <c r="B59" s="19" t="s">
        <v>34</v>
      </c>
      <c r="C59" s="66">
        <v>1517463</v>
      </c>
      <c r="D59" s="12" t="s">
        <v>276</v>
      </c>
      <c r="E59" s="277" t="s">
        <v>312</v>
      </c>
      <c r="F59" s="278"/>
      <c r="G59" s="278"/>
      <c r="H59" s="279"/>
      <c r="I59" s="231"/>
      <c r="J59" s="232"/>
      <c r="K59" s="280"/>
      <c r="L59" s="281"/>
      <c r="M59" s="126"/>
      <c r="N59" s="23"/>
      <c r="O59" s="23"/>
      <c r="P59" s="23"/>
    </row>
    <row r="60" spans="1:16" ht="22.5" customHeight="1">
      <c r="A60" s="50"/>
      <c r="B60" s="12"/>
      <c r="C60" s="66"/>
      <c r="D60" s="12"/>
      <c r="E60" s="192" t="s">
        <v>280</v>
      </c>
      <c r="F60" s="193"/>
      <c r="G60" s="193"/>
      <c r="H60" s="194"/>
      <c r="I60" s="231"/>
      <c r="J60" s="232"/>
      <c r="K60" s="280"/>
      <c r="L60" s="281"/>
      <c r="M60" s="126"/>
      <c r="N60" s="23"/>
      <c r="O60" s="23"/>
      <c r="P60" s="23"/>
    </row>
    <row r="61" spans="1:16" ht="42" customHeight="1">
      <c r="A61" s="50"/>
      <c r="B61" s="16"/>
      <c r="C61" s="66"/>
      <c r="D61" s="12"/>
      <c r="E61" s="277" t="s">
        <v>285</v>
      </c>
      <c r="F61" s="278"/>
      <c r="G61" s="278"/>
      <c r="H61" s="279"/>
      <c r="I61" s="229">
        <v>21.991</v>
      </c>
      <c r="J61" s="230"/>
      <c r="K61" s="280"/>
      <c r="L61" s="281"/>
      <c r="M61" s="127">
        <f t="shared" ref="M61:M68" si="0">K61+I61</f>
        <v>21.991</v>
      </c>
      <c r="N61" s="23"/>
      <c r="O61" s="23"/>
      <c r="P61" s="23"/>
    </row>
    <row r="62" spans="1:16" ht="32.25" customHeight="1">
      <c r="A62" s="50"/>
      <c r="B62" s="12"/>
      <c r="C62" s="66"/>
      <c r="D62" s="12"/>
      <c r="E62" s="192" t="s">
        <v>282</v>
      </c>
      <c r="F62" s="193"/>
      <c r="G62" s="193"/>
      <c r="H62" s="194"/>
      <c r="I62" s="231"/>
      <c r="J62" s="232"/>
      <c r="K62" s="280"/>
      <c r="L62" s="281"/>
      <c r="M62" s="126"/>
      <c r="N62" s="23"/>
      <c r="O62" s="23"/>
      <c r="P62" s="23"/>
    </row>
    <row r="63" spans="1:16" ht="42" customHeight="1">
      <c r="A63" s="50"/>
      <c r="B63" s="16"/>
      <c r="C63" s="66"/>
      <c r="D63" s="12"/>
      <c r="E63" s="192" t="s">
        <v>283</v>
      </c>
      <c r="F63" s="193"/>
      <c r="G63" s="193"/>
      <c r="H63" s="194"/>
      <c r="I63" s="229">
        <v>2526.7559999999999</v>
      </c>
      <c r="J63" s="230"/>
      <c r="K63" s="280"/>
      <c r="L63" s="281"/>
      <c r="M63" s="127">
        <f t="shared" si="0"/>
        <v>2526.7559999999999</v>
      </c>
      <c r="N63" s="23"/>
      <c r="O63" s="23"/>
      <c r="P63" s="23"/>
    </row>
    <row r="64" spans="1:16" ht="42" customHeight="1">
      <c r="A64" s="50"/>
      <c r="B64" s="16"/>
      <c r="C64" s="66"/>
      <c r="D64" s="12"/>
      <c r="E64" s="277" t="s">
        <v>327</v>
      </c>
      <c r="F64" s="278"/>
      <c r="G64" s="278"/>
      <c r="H64" s="279"/>
      <c r="I64" s="229">
        <f>SUM(I44:J63)</f>
        <v>2548.7469999999998</v>
      </c>
      <c r="J64" s="230"/>
      <c r="K64" s="231">
        <f>SUM(K44:L63)</f>
        <v>402779.39999999997</v>
      </c>
      <c r="L64" s="232"/>
      <c r="M64" s="127">
        <f t="shared" si="0"/>
        <v>405328.14699999994</v>
      </c>
      <c r="N64" s="23"/>
      <c r="O64" s="23"/>
      <c r="P64" s="23"/>
    </row>
    <row r="65" spans="1:16" ht="135" customHeight="1">
      <c r="A65" s="50"/>
      <c r="B65" s="19" t="s">
        <v>35</v>
      </c>
      <c r="C65" s="66">
        <v>1517464</v>
      </c>
      <c r="D65" s="12" t="s">
        <v>276</v>
      </c>
      <c r="E65" s="277" t="s">
        <v>328</v>
      </c>
      <c r="F65" s="278"/>
      <c r="G65" s="278"/>
      <c r="H65" s="279"/>
      <c r="I65" s="231"/>
      <c r="J65" s="232"/>
      <c r="K65" s="280"/>
      <c r="L65" s="281"/>
      <c r="M65" s="126"/>
      <c r="N65" s="23"/>
      <c r="O65" s="23"/>
      <c r="P65" s="23"/>
    </row>
    <row r="66" spans="1:16" ht="35.25" customHeight="1">
      <c r="A66" s="50"/>
      <c r="B66" s="16"/>
      <c r="C66" s="66"/>
      <c r="D66" s="12"/>
      <c r="E66" s="192" t="s">
        <v>280</v>
      </c>
      <c r="F66" s="193"/>
      <c r="G66" s="193"/>
      <c r="H66" s="194"/>
      <c r="I66" s="231"/>
      <c r="J66" s="232"/>
      <c r="K66" s="280"/>
      <c r="L66" s="281"/>
      <c r="M66" s="126"/>
      <c r="N66" s="23"/>
      <c r="O66" s="23"/>
      <c r="P66" s="23"/>
    </row>
    <row r="67" spans="1:16" ht="42" customHeight="1">
      <c r="A67" s="50"/>
      <c r="B67" s="16"/>
      <c r="C67" s="66"/>
      <c r="D67" s="12"/>
      <c r="E67" s="192" t="s">
        <v>283</v>
      </c>
      <c r="F67" s="193"/>
      <c r="G67" s="193"/>
      <c r="H67" s="194"/>
      <c r="I67" s="231"/>
      <c r="J67" s="232"/>
      <c r="K67" s="287">
        <v>9234.4570000000003</v>
      </c>
      <c r="L67" s="288"/>
      <c r="M67" s="127">
        <f t="shared" si="0"/>
        <v>9234.4570000000003</v>
      </c>
      <c r="N67" s="23"/>
      <c r="O67" s="23"/>
      <c r="P67" s="23"/>
    </row>
    <row r="68" spans="1:16" ht="42" customHeight="1">
      <c r="A68" s="50"/>
      <c r="B68" s="16"/>
      <c r="C68" s="66"/>
      <c r="D68" s="12"/>
      <c r="E68" s="277" t="s">
        <v>327</v>
      </c>
      <c r="F68" s="278"/>
      <c r="G68" s="278"/>
      <c r="H68" s="279"/>
      <c r="I68" s="229">
        <f>SUM(I64:J67)</f>
        <v>2548.7469999999998</v>
      </c>
      <c r="J68" s="230"/>
      <c r="K68" s="229">
        <f>SUM(K64:L67)</f>
        <v>412013.85699999996</v>
      </c>
      <c r="L68" s="230"/>
      <c r="M68" s="127">
        <f t="shared" si="0"/>
        <v>414562.60399999993</v>
      </c>
      <c r="N68" s="23"/>
      <c r="O68" s="23"/>
      <c r="P68" s="23"/>
    </row>
    <row r="69" spans="1:16" ht="98.25" customHeight="1">
      <c r="A69" s="50"/>
      <c r="B69" s="111"/>
      <c r="C69" s="112"/>
      <c r="D69" s="113"/>
      <c r="E69" s="112"/>
      <c r="F69" s="112"/>
      <c r="G69" s="112"/>
      <c r="H69" s="112"/>
      <c r="I69" s="114"/>
      <c r="J69" s="114"/>
      <c r="K69" s="115"/>
      <c r="L69" s="115"/>
      <c r="M69" s="115"/>
      <c r="N69" s="23"/>
      <c r="O69" s="23"/>
      <c r="P69" s="23"/>
    </row>
    <row r="70" spans="1:16" ht="30" customHeight="1">
      <c r="A70" s="50" t="s">
        <v>17</v>
      </c>
      <c r="B70" s="256" t="s">
        <v>329</v>
      </c>
      <c r="C70" s="256"/>
      <c r="D70" s="256"/>
      <c r="E70" s="256"/>
      <c r="F70" s="256"/>
      <c r="G70" s="256"/>
      <c r="H70" s="256"/>
      <c r="I70" s="256"/>
      <c r="J70" s="256"/>
      <c r="K70" s="256"/>
      <c r="L70" s="23"/>
      <c r="M70" s="23"/>
      <c r="N70" s="23"/>
      <c r="O70" s="23"/>
      <c r="P70" s="23"/>
    </row>
    <row r="71" spans="1:16" ht="18.75">
      <c r="A71" s="50"/>
      <c r="B71" s="105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0" t="s">
        <v>60</v>
      </c>
      <c r="N71" s="23"/>
      <c r="O71" s="23"/>
      <c r="P71" s="23"/>
    </row>
    <row r="72" spans="1:16" ht="25.5" customHeight="1">
      <c r="A72" s="23"/>
      <c r="B72" s="251" t="s">
        <v>48</v>
      </c>
      <c r="C72" s="251"/>
      <c r="D72" s="251"/>
      <c r="E72" s="251"/>
      <c r="F72" s="251"/>
      <c r="G72" s="187" t="s">
        <v>38</v>
      </c>
      <c r="H72" s="187"/>
      <c r="I72" s="187" t="s">
        <v>49</v>
      </c>
      <c r="J72" s="187"/>
      <c r="K72" s="187" t="s">
        <v>50</v>
      </c>
      <c r="L72" s="187"/>
      <c r="M72" s="116" t="s">
        <v>16</v>
      </c>
      <c r="N72" s="23"/>
      <c r="O72" s="23"/>
      <c r="P72" s="23"/>
    </row>
    <row r="73" spans="1:16" ht="17.25" customHeight="1">
      <c r="A73" s="23"/>
      <c r="B73" s="204">
        <v>1</v>
      </c>
      <c r="C73" s="204"/>
      <c r="D73" s="204"/>
      <c r="E73" s="204"/>
      <c r="F73" s="204"/>
      <c r="G73" s="201">
        <v>2</v>
      </c>
      <c r="H73" s="201"/>
      <c r="I73" s="201">
        <v>3</v>
      </c>
      <c r="J73" s="201"/>
      <c r="K73" s="201">
        <v>4</v>
      </c>
      <c r="L73" s="201"/>
      <c r="M73" s="117">
        <v>5</v>
      </c>
      <c r="N73" s="23"/>
      <c r="O73" s="23"/>
      <c r="P73" s="23"/>
    </row>
    <row r="74" spans="1:16" s="132" customFormat="1" ht="112.5" customHeight="1">
      <c r="A74" s="131"/>
      <c r="B74" s="284" t="s">
        <v>330</v>
      </c>
      <c r="C74" s="284"/>
      <c r="D74" s="284"/>
      <c r="E74" s="284"/>
      <c r="F74" s="284"/>
      <c r="G74" s="285">
        <v>1517464</v>
      </c>
      <c r="H74" s="285"/>
      <c r="I74" s="286">
        <v>0</v>
      </c>
      <c r="J74" s="286"/>
      <c r="K74" s="201">
        <v>9234.4570000000003</v>
      </c>
      <c r="L74" s="201"/>
      <c r="M74" s="133">
        <f>I74+K74</f>
        <v>9234.4570000000003</v>
      </c>
      <c r="N74" s="131"/>
      <c r="O74" s="131"/>
      <c r="P74" s="131"/>
    </row>
    <row r="75" spans="1:16" ht="18.75">
      <c r="A75" s="23"/>
      <c r="B75" s="225" t="s">
        <v>73</v>
      </c>
      <c r="C75" s="226"/>
      <c r="D75" s="226"/>
      <c r="E75" s="226"/>
      <c r="F75" s="227"/>
      <c r="G75" s="228"/>
      <c r="H75" s="224"/>
      <c r="I75" s="223">
        <f>I74</f>
        <v>0</v>
      </c>
      <c r="J75" s="224"/>
      <c r="K75" s="282">
        <f>K74</f>
        <v>9234.4570000000003</v>
      </c>
      <c r="L75" s="283"/>
      <c r="M75" s="134">
        <f>M74</f>
        <v>9234.4570000000003</v>
      </c>
      <c r="N75" s="23"/>
      <c r="O75" s="23"/>
      <c r="P75" s="23"/>
    </row>
    <row r="76" spans="1:16" ht="30" customHeight="1">
      <c r="A76" s="50" t="s">
        <v>18</v>
      </c>
      <c r="B76" s="119" t="s">
        <v>74</v>
      </c>
      <c r="C76" s="119"/>
      <c r="D76" s="119"/>
      <c r="E76" s="119"/>
      <c r="F76" s="119"/>
      <c r="G76" s="119"/>
      <c r="H76" s="119"/>
      <c r="I76" s="119"/>
      <c r="J76" s="119"/>
      <c r="K76" s="23"/>
      <c r="L76" s="23"/>
      <c r="M76" s="23"/>
      <c r="N76" s="23"/>
      <c r="O76" s="23"/>
      <c r="P76" s="23"/>
    </row>
    <row r="77" spans="1:16" ht="18.75">
      <c r="A77" s="23"/>
      <c r="B77" s="105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</row>
    <row r="78" spans="1:16" ht="38.25" customHeight="1">
      <c r="A78" s="23"/>
      <c r="B78" s="12" t="s">
        <v>12</v>
      </c>
      <c r="C78" s="66" t="s">
        <v>38</v>
      </c>
      <c r="D78" s="204" t="s">
        <v>51</v>
      </c>
      <c r="E78" s="204"/>
      <c r="F78" s="204"/>
      <c r="G78" s="204"/>
      <c r="H78" s="66" t="s">
        <v>20</v>
      </c>
      <c r="I78" s="204" t="s">
        <v>21</v>
      </c>
      <c r="J78" s="204"/>
      <c r="K78" s="204"/>
      <c r="L78" s="204"/>
      <c r="M78" s="66" t="s">
        <v>52</v>
      </c>
      <c r="N78" s="120"/>
      <c r="O78" s="23"/>
      <c r="P78" s="23"/>
    </row>
    <row r="79" spans="1:16" s="22" customFormat="1" ht="21" customHeight="1">
      <c r="A79" s="20"/>
      <c r="B79" s="16">
        <v>1</v>
      </c>
      <c r="C79" s="63">
        <v>2</v>
      </c>
      <c r="D79" s="187">
        <v>3</v>
      </c>
      <c r="E79" s="187"/>
      <c r="F79" s="187"/>
      <c r="G79" s="187"/>
      <c r="H79" s="11">
        <v>4</v>
      </c>
      <c r="I79" s="220">
        <v>5</v>
      </c>
      <c r="J79" s="220"/>
      <c r="K79" s="220"/>
      <c r="L79" s="220"/>
      <c r="M79" s="63">
        <v>6</v>
      </c>
      <c r="N79" s="21"/>
      <c r="O79" s="20"/>
      <c r="P79" s="20"/>
    </row>
    <row r="80" spans="1:16" s="22" customFormat="1" ht="55.5" customHeight="1">
      <c r="A80" s="20"/>
      <c r="B80" s="16"/>
      <c r="C80" s="63">
        <v>1517462</v>
      </c>
      <c r="D80" s="198" t="s">
        <v>292</v>
      </c>
      <c r="E80" s="199"/>
      <c r="F80" s="199"/>
      <c r="G80" s="200"/>
      <c r="H80" s="11"/>
      <c r="I80" s="195"/>
      <c r="J80" s="196"/>
      <c r="K80" s="196"/>
      <c r="L80" s="197"/>
      <c r="M80" s="63"/>
      <c r="N80" s="21"/>
      <c r="O80" s="20"/>
      <c r="P80" s="20"/>
    </row>
    <row r="81" spans="1:16" s="22" customFormat="1" ht="40.5" customHeight="1">
      <c r="A81" s="20"/>
      <c r="B81" s="19"/>
      <c r="C81" s="63"/>
      <c r="D81" s="198" t="s">
        <v>331</v>
      </c>
      <c r="E81" s="199"/>
      <c r="F81" s="199"/>
      <c r="G81" s="200"/>
      <c r="H81" s="11"/>
      <c r="I81" s="195"/>
      <c r="J81" s="196"/>
      <c r="K81" s="196"/>
      <c r="L81" s="197"/>
      <c r="M81" s="63"/>
      <c r="N81" s="21"/>
      <c r="O81" s="20"/>
      <c r="P81" s="20"/>
    </row>
    <row r="82" spans="1:16" s="22" customFormat="1" ht="21" customHeight="1">
      <c r="A82" s="20"/>
      <c r="B82" s="19" t="s">
        <v>33</v>
      </c>
      <c r="C82" s="63"/>
      <c r="D82" s="215" t="s">
        <v>332</v>
      </c>
      <c r="E82" s="216"/>
      <c r="F82" s="216"/>
      <c r="G82" s="217"/>
      <c r="H82" s="11"/>
      <c r="I82" s="195"/>
      <c r="J82" s="196"/>
      <c r="K82" s="196"/>
      <c r="L82" s="197"/>
      <c r="M82" s="63"/>
      <c r="N82" s="21"/>
      <c r="O82" s="20"/>
      <c r="P82" s="20"/>
    </row>
    <row r="83" spans="1:16" s="22" customFormat="1" ht="72.75" customHeight="1">
      <c r="A83" s="20"/>
      <c r="B83" s="19" t="s">
        <v>23</v>
      </c>
      <c r="C83" s="63"/>
      <c r="D83" s="192" t="s">
        <v>333</v>
      </c>
      <c r="E83" s="193"/>
      <c r="F83" s="193"/>
      <c r="G83" s="194"/>
      <c r="H83" s="11" t="s">
        <v>8</v>
      </c>
      <c r="I83" s="198" t="s">
        <v>294</v>
      </c>
      <c r="J83" s="199"/>
      <c r="K83" s="199"/>
      <c r="L83" s="200"/>
      <c r="M83" s="39">
        <v>1963.5</v>
      </c>
      <c r="N83" s="21"/>
      <c r="O83" s="20"/>
      <c r="P83" s="20"/>
    </row>
    <row r="84" spans="1:16" s="22" customFormat="1" ht="42.75" customHeight="1">
      <c r="A84" s="20"/>
      <c r="B84" s="19" t="s">
        <v>26</v>
      </c>
      <c r="C84" s="63"/>
      <c r="D84" s="192" t="s">
        <v>334</v>
      </c>
      <c r="E84" s="193"/>
      <c r="F84" s="193"/>
      <c r="G84" s="194"/>
      <c r="H84" s="11" t="s">
        <v>8</v>
      </c>
      <c r="I84" s="198" t="s">
        <v>294</v>
      </c>
      <c r="J84" s="199"/>
      <c r="K84" s="199"/>
      <c r="L84" s="200"/>
      <c r="M84" s="39">
        <v>10634.5</v>
      </c>
      <c r="N84" s="21"/>
      <c r="O84" s="20"/>
      <c r="P84" s="20"/>
    </row>
    <row r="85" spans="1:16" s="22" customFormat="1" ht="21" customHeight="1">
      <c r="A85" s="20"/>
      <c r="B85" s="19" t="s">
        <v>34</v>
      </c>
      <c r="C85" s="63"/>
      <c r="D85" s="192" t="s">
        <v>335</v>
      </c>
      <c r="E85" s="193"/>
      <c r="F85" s="193"/>
      <c r="G85" s="194"/>
      <c r="H85" s="11"/>
      <c r="I85" s="198"/>
      <c r="J85" s="199"/>
      <c r="K85" s="199"/>
      <c r="L85" s="200"/>
      <c r="M85" s="63"/>
      <c r="N85" s="21"/>
      <c r="O85" s="20"/>
      <c r="P85" s="20"/>
    </row>
    <row r="86" spans="1:16" s="22" customFormat="1" ht="58.5" customHeight="1">
      <c r="A86" s="20"/>
      <c r="B86" s="19" t="s">
        <v>83</v>
      </c>
      <c r="C86" s="63"/>
      <c r="D86" s="267" t="s">
        <v>336</v>
      </c>
      <c r="E86" s="267"/>
      <c r="F86" s="267"/>
      <c r="G86" s="267"/>
      <c r="H86" s="11" t="s">
        <v>337</v>
      </c>
      <c r="I86" s="204" t="s">
        <v>296</v>
      </c>
      <c r="J86" s="204"/>
      <c r="K86" s="204"/>
      <c r="L86" s="204"/>
      <c r="M86" s="69">
        <v>1</v>
      </c>
      <c r="N86" s="21"/>
      <c r="O86" s="20"/>
      <c r="P86" s="20"/>
    </row>
    <row r="87" spans="1:16" s="22" customFormat="1" ht="39" customHeight="1">
      <c r="A87" s="20"/>
      <c r="B87" s="19" t="s">
        <v>85</v>
      </c>
      <c r="C87" s="63"/>
      <c r="D87" s="192" t="s">
        <v>338</v>
      </c>
      <c r="E87" s="193"/>
      <c r="F87" s="193"/>
      <c r="G87" s="194"/>
      <c r="H87" s="27" t="s">
        <v>339</v>
      </c>
      <c r="I87" s="198" t="s">
        <v>296</v>
      </c>
      <c r="J87" s="199"/>
      <c r="K87" s="199"/>
      <c r="L87" s="200"/>
      <c r="M87" s="43">
        <v>7.0270000000000001</v>
      </c>
      <c r="N87" s="21"/>
      <c r="O87" s="20"/>
      <c r="P87" s="20"/>
    </row>
    <row r="88" spans="1:16" s="22" customFormat="1" ht="21" customHeight="1">
      <c r="A88" s="20"/>
      <c r="B88" s="19" t="s">
        <v>35</v>
      </c>
      <c r="C88" s="63"/>
      <c r="D88" s="267" t="s">
        <v>340</v>
      </c>
      <c r="E88" s="267"/>
      <c r="F88" s="267"/>
      <c r="G88" s="267"/>
      <c r="H88" s="27"/>
      <c r="I88" s="201"/>
      <c r="J88" s="201"/>
      <c r="K88" s="201"/>
      <c r="L88" s="201"/>
      <c r="M88" s="35"/>
      <c r="N88" s="21"/>
      <c r="O88" s="20"/>
      <c r="P88" s="20"/>
    </row>
    <row r="89" spans="1:16" s="22" customFormat="1" ht="62.25" customHeight="1">
      <c r="A89" s="20"/>
      <c r="B89" s="19" t="s">
        <v>95</v>
      </c>
      <c r="C89" s="14"/>
      <c r="D89" s="192" t="s">
        <v>341</v>
      </c>
      <c r="E89" s="193"/>
      <c r="F89" s="193"/>
      <c r="G89" s="194"/>
      <c r="H89" s="69" t="s">
        <v>342</v>
      </c>
      <c r="I89" s="212" t="s">
        <v>343</v>
      </c>
      <c r="J89" s="213"/>
      <c r="K89" s="213"/>
      <c r="L89" s="214"/>
      <c r="M89" s="39">
        <v>1963.5</v>
      </c>
      <c r="N89" s="21"/>
      <c r="O89" s="20"/>
      <c r="P89" s="20"/>
    </row>
    <row r="90" spans="1:16" s="22" customFormat="1" ht="48" customHeight="1">
      <c r="A90" s="20"/>
      <c r="B90" s="19" t="s">
        <v>97</v>
      </c>
      <c r="C90" s="14"/>
      <c r="D90" s="192" t="s">
        <v>344</v>
      </c>
      <c r="E90" s="193"/>
      <c r="F90" s="193"/>
      <c r="G90" s="194"/>
      <c r="H90" s="69" t="s">
        <v>342</v>
      </c>
      <c r="I90" s="212" t="s">
        <v>345</v>
      </c>
      <c r="J90" s="213"/>
      <c r="K90" s="213"/>
      <c r="L90" s="214"/>
      <c r="M90" s="43">
        <v>1.5129999999999999</v>
      </c>
      <c r="N90" s="21"/>
      <c r="O90" s="20"/>
      <c r="P90" s="20"/>
    </row>
    <row r="91" spans="1:16" s="22" customFormat="1" ht="30.75" customHeight="1">
      <c r="A91" s="20"/>
      <c r="B91" s="19" t="s">
        <v>92</v>
      </c>
      <c r="C91" s="14"/>
      <c r="D91" s="192" t="s">
        <v>346</v>
      </c>
      <c r="E91" s="193"/>
      <c r="F91" s="193"/>
      <c r="G91" s="194"/>
      <c r="H91" s="69"/>
      <c r="I91" s="212"/>
      <c r="J91" s="213"/>
      <c r="K91" s="213"/>
      <c r="L91" s="214"/>
      <c r="M91" s="15"/>
      <c r="N91" s="21"/>
      <c r="O91" s="20"/>
      <c r="P91" s="20"/>
    </row>
    <row r="92" spans="1:16" s="22" customFormat="1" ht="63" customHeight="1">
      <c r="A92" s="20"/>
      <c r="B92" s="19" t="s">
        <v>103</v>
      </c>
      <c r="C92" s="14"/>
      <c r="D92" s="192" t="s">
        <v>347</v>
      </c>
      <c r="E92" s="193"/>
      <c r="F92" s="193"/>
      <c r="G92" s="194"/>
      <c r="H92" s="69" t="s">
        <v>32</v>
      </c>
      <c r="I92" s="212" t="s">
        <v>40</v>
      </c>
      <c r="J92" s="213"/>
      <c r="K92" s="213"/>
      <c r="L92" s="214"/>
      <c r="M92" s="15">
        <v>100</v>
      </c>
      <c r="N92" s="21"/>
      <c r="O92" s="20"/>
      <c r="P92" s="20"/>
    </row>
    <row r="93" spans="1:16" s="22" customFormat="1" ht="46.5" customHeight="1">
      <c r="A93" s="20"/>
      <c r="B93" s="19" t="s">
        <v>105</v>
      </c>
      <c r="C93" s="63"/>
      <c r="D93" s="192" t="s">
        <v>348</v>
      </c>
      <c r="E93" s="193"/>
      <c r="F93" s="193"/>
      <c r="G93" s="194"/>
      <c r="H93" s="69" t="s">
        <v>32</v>
      </c>
      <c r="I93" s="212" t="s">
        <v>40</v>
      </c>
      <c r="J93" s="213"/>
      <c r="K93" s="213"/>
      <c r="L93" s="214"/>
      <c r="M93" s="15">
        <v>100</v>
      </c>
      <c r="N93" s="21"/>
      <c r="O93" s="20"/>
      <c r="P93" s="20"/>
    </row>
    <row r="94" spans="1:16" s="22" customFormat="1" ht="40.5" customHeight="1">
      <c r="A94" s="20"/>
      <c r="B94" s="19"/>
      <c r="C94" s="63"/>
      <c r="D94" s="198" t="s">
        <v>349</v>
      </c>
      <c r="E94" s="199"/>
      <c r="F94" s="199"/>
      <c r="G94" s="200"/>
      <c r="H94" s="11"/>
      <c r="I94" s="195"/>
      <c r="J94" s="196"/>
      <c r="K94" s="196"/>
      <c r="L94" s="197"/>
      <c r="M94" s="63"/>
      <c r="N94" s="21"/>
      <c r="O94" s="20"/>
      <c r="P94" s="20"/>
    </row>
    <row r="95" spans="1:16" s="22" customFormat="1" ht="21" customHeight="1">
      <c r="A95" s="20"/>
      <c r="B95" s="19" t="s">
        <v>171</v>
      </c>
      <c r="C95" s="63"/>
      <c r="D95" s="192" t="s">
        <v>332</v>
      </c>
      <c r="E95" s="193"/>
      <c r="F95" s="193"/>
      <c r="G95" s="194"/>
      <c r="H95" s="63"/>
      <c r="I95" s="195"/>
      <c r="J95" s="196"/>
      <c r="K95" s="196"/>
      <c r="L95" s="197"/>
      <c r="M95" s="17"/>
      <c r="N95" s="21"/>
      <c r="O95" s="20"/>
      <c r="P95" s="20"/>
    </row>
    <row r="96" spans="1:16" s="22" customFormat="1" ht="57" customHeight="1">
      <c r="A96" s="20"/>
      <c r="B96" s="19" t="s">
        <v>196</v>
      </c>
      <c r="C96" s="63"/>
      <c r="D96" s="267" t="s">
        <v>298</v>
      </c>
      <c r="E96" s="267"/>
      <c r="F96" s="267"/>
      <c r="G96" s="267"/>
      <c r="H96" s="69" t="s">
        <v>342</v>
      </c>
      <c r="I96" s="204" t="s">
        <v>122</v>
      </c>
      <c r="J96" s="204"/>
      <c r="K96" s="204"/>
      <c r="L96" s="204"/>
      <c r="M96" s="39">
        <v>186641.1</v>
      </c>
      <c r="N96" s="21"/>
      <c r="O96" s="20"/>
      <c r="P96" s="20"/>
    </row>
    <row r="97" spans="1:29" s="22" customFormat="1" ht="57.75" customHeight="1">
      <c r="A97" s="20"/>
      <c r="B97" s="19" t="s">
        <v>198</v>
      </c>
      <c r="C97" s="63"/>
      <c r="D97" s="267" t="s">
        <v>299</v>
      </c>
      <c r="E97" s="267"/>
      <c r="F97" s="267"/>
      <c r="G97" s="267"/>
      <c r="H97" s="69" t="s">
        <v>342</v>
      </c>
      <c r="I97" s="195" t="s">
        <v>122</v>
      </c>
      <c r="J97" s="196"/>
      <c r="K97" s="196"/>
      <c r="L97" s="197"/>
      <c r="M97" s="39">
        <v>50496.5</v>
      </c>
      <c r="N97" s="21"/>
      <c r="O97" s="20"/>
      <c r="P97" s="20"/>
    </row>
    <row r="98" spans="1:29" s="22" customFormat="1" ht="21" customHeight="1">
      <c r="A98" s="20"/>
      <c r="B98" s="19" t="s">
        <v>172</v>
      </c>
      <c r="C98" s="63"/>
      <c r="D98" s="267" t="s">
        <v>335</v>
      </c>
      <c r="E98" s="267"/>
      <c r="F98" s="267"/>
      <c r="G98" s="267"/>
      <c r="H98" s="67"/>
      <c r="I98" s="187"/>
      <c r="J98" s="187"/>
      <c r="K98" s="187"/>
      <c r="L98" s="187"/>
      <c r="M98" s="63"/>
      <c r="N98" s="21"/>
      <c r="O98" s="20"/>
      <c r="P98" s="20"/>
    </row>
    <row r="99" spans="1:29" s="22" customFormat="1" ht="58.5" customHeight="1">
      <c r="A99" s="20"/>
      <c r="B99" s="19" t="s">
        <v>206</v>
      </c>
      <c r="C99" s="63"/>
      <c r="D99" s="192" t="s">
        <v>300</v>
      </c>
      <c r="E99" s="193"/>
      <c r="F99" s="193"/>
      <c r="G99" s="194"/>
      <c r="H99" s="63" t="s">
        <v>339</v>
      </c>
      <c r="I99" s="198" t="s">
        <v>296</v>
      </c>
      <c r="J99" s="199"/>
      <c r="K99" s="199"/>
      <c r="L99" s="200"/>
      <c r="M99" s="135">
        <v>277.2</v>
      </c>
      <c r="N99" s="21"/>
      <c r="O99" s="20"/>
      <c r="P99" s="20"/>
    </row>
    <row r="100" spans="1:29" s="22" customFormat="1" ht="57" customHeight="1">
      <c r="A100" s="20"/>
      <c r="B100" s="19" t="s">
        <v>208</v>
      </c>
      <c r="C100" s="63"/>
      <c r="D100" s="192" t="s">
        <v>301</v>
      </c>
      <c r="E100" s="193"/>
      <c r="F100" s="193"/>
      <c r="G100" s="194"/>
      <c r="H100" s="69" t="s">
        <v>339</v>
      </c>
      <c r="I100" s="212" t="s">
        <v>296</v>
      </c>
      <c r="J100" s="213"/>
      <c r="K100" s="213"/>
      <c r="L100" s="214"/>
      <c r="M100" s="19" t="s">
        <v>350</v>
      </c>
      <c r="N100" s="21"/>
      <c r="O100" s="20"/>
      <c r="P100" s="20"/>
    </row>
    <row r="101" spans="1:29" s="22" customFormat="1" ht="24.75" customHeight="1">
      <c r="A101" s="20"/>
      <c r="B101" s="19" t="s">
        <v>174</v>
      </c>
      <c r="C101" s="63"/>
      <c r="D101" s="192" t="s">
        <v>340</v>
      </c>
      <c r="E101" s="193"/>
      <c r="F101" s="193"/>
      <c r="G101" s="194"/>
      <c r="H101" s="69"/>
      <c r="I101" s="212"/>
      <c r="J101" s="213"/>
      <c r="K101" s="213"/>
      <c r="L101" s="214"/>
      <c r="M101" s="19"/>
      <c r="N101" s="21"/>
      <c r="O101" s="20"/>
      <c r="P101" s="20"/>
    </row>
    <row r="102" spans="1:29" s="22" customFormat="1" ht="38.25" customHeight="1">
      <c r="A102" s="20"/>
      <c r="B102" s="19" t="s">
        <v>241</v>
      </c>
      <c r="C102" s="64"/>
      <c r="D102" s="267" t="s">
        <v>351</v>
      </c>
      <c r="E102" s="267"/>
      <c r="F102" s="267"/>
      <c r="G102" s="267"/>
      <c r="H102" s="69" t="s">
        <v>342</v>
      </c>
      <c r="I102" s="201" t="s">
        <v>352</v>
      </c>
      <c r="J102" s="201"/>
      <c r="K102" s="201"/>
      <c r="L102" s="201"/>
      <c r="M102" s="69">
        <v>0.67300000000000004</v>
      </c>
      <c r="N102" s="21"/>
      <c r="O102" s="20"/>
      <c r="P102" s="20"/>
    </row>
    <row r="103" spans="1:29" ht="43.5" customHeight="1">
      <c r="A103" s="23"/>
      <c r="B103" s="19" t="s">
        <v>243</v>
      </c>
      <c r="C103" s="63"/>
      <c r="D103" s="267" t="s">
        <v>353</v>
      </c>
      <c r="E103" s="267"/>
      <c r="F103" s="267"/>
      <c r="G103" s="267"/>
      <c r="H103" s="69" t="s">
        <v>342</v>
      </c>
      <c r="I103" s="201" t="s">
        <v>354</v>
      </c>
      <c r="J103" s="201"/>
      <c r="K103" s="201"/>
      <c r="L103" s="201"/>
      <c r="M103" s="69">
        <v>0.52800000000000002</v>
      </c>
      <c r="N103" s="24"/>
      <c r="O103" s="23"/>
      <c r="P103" s="23"/>
      <c r="T103" s="264"/>
      <c r="U103" s="264"/>
      <c r="V103" s="25"/>
      <c r="W103" s="26"/>
      <c r="X103" s="26"/>
      <c r="Y103" s="26"/>
      <c r="Z103" s="26"/>
      <c r="AA103" s="26"/>
      <c r="AB103" s="26"/>
      <c r="AC103" s="26"/>
    </row>
    <row r="104" spans="1:29" s="22" customFormat="1" ht="33" customHeight="1">
      <c r="A104" s="20"/>
      <c r="B104" s="19" t="s">
        <v>175</v>
      </c>
      <c r="C104" s="27"/>
      <c r="D104" s="215" t="s">
        <v>297</v>
      </c>
      <c r="E104" s="216"/>
      <c r="F104" s="216"/>
      <c r="G104" s="217"/>
      <c r="H104" s="27"/>
      <c r="I104" s="195"/>
      <c r="J104" s="196"/>
      <c r="K104" s="196"/>
      <c r="L104" s="197"/>
      <c r="M104" s="17"/>
      <c r="N104" s="28"/>
      <c r="O104" s="20"/>
      <c r="Q104" s="29"/>
    </row>
    <row r="105" spans="1:29" ht="63.75" customHeight="1">
      <c r="A105" s="23"/>
      <c r="B105" s="19" t="s">
        <v>254</v>
      </c>
      <c r="C105" s="69"/>
      <c r="D105" s="267" t="s">
        <v>302</v>
      </c>
      <c r="E105" s="267"/>
      <c r="F105" s="267"/>
      <c r="G105" s="267"/>
      <c r="H105" s="69" t="s">
        <v>32</v>
      </c>
      <c r="I105" s="201" t="s">
        <v>40</v>
      </c>
      <c r="J105" s="201"/>
      <c r="K105" s="201"/>
      <c r="L105" s="201"/>
      <c r="M105" s="69">
        <v>100</v>
      </c>
      <c r="N105" s="21"/>
      <c r="O105" s="30"/>
      <c r="P105" s="31"/>
      <c r="Q105" s="32"/>
      <c r="R105" s="32"/>
      <c r="S105" s="32"/>
      <c r="T105" s="32"/>
      <c r="U105" s="32"/>
    </row>
    <row r="106" spans="1:29" ht="57.75" customHeight="1">
      <c r="A106" s="23"/>
      <c r="B106" s="19" t="s">
        <v>256</v>
      </c>
      <c r="C106" s="69"/>
      <c r="D106" s="192" t="s">
        <v>303</v>
      </c>
      <c r="E106" s="193"/>
      <c r="F106" s="193"/>
      <c r="G106" s="194"/>
      <c r="H106" s="69" t="s">
        <v>32</v>
      </c>
      <c r="I106" s="201" t="s">
        <v>40</v>
      </c>
      <c r="J106" s="201"/>
      <c r="K106" s="201"/>
      <c r="L106" s="201"/>
      <c r="M106" s="69">
        <v>100</v>
      </c>
      <c r="N106" s="33"/>
      <c r="O106" s="34"/>
      <c r="P106" s="31"/>
      <c r="Q106" s="32"/>
      <c r="R106" s="32"/>
      <c r="S106" s="32"/>
      <c r="T106" s="32"/>
      <c r="U106" s="32"/>
    </row>
    <row r="107" spans="1:29" s="22" customFormat="1" ht="40.5" customHeight="1">
      <c r="A107" s="20"/>
      <c r="B107" s="19"/>
      <c r="C107" s="63"/>
      <c r="D107" s="198" t="s">
        <v>355</v>
      </c>
      <c r="E107" s="199"/>
      <c r="F107" s="199"/>
      <c r="G107" s="200"/>
      <c r="H107" s="11"/>
      <c r="I107" s="195"/>
      <c r="J107" s="196"/>
      <c r="K107" s="196"/>
      <c r="L107" s="197"/>
      <c r="M107" s="63"/>
      <c r="N107" s="21"/>
      <c r="O107" s="20"/>
      <c r="P107" s="20"/>
    </row>
    <row r="108" spans="1:29" ht="39.75" customHeight="1">
      <c r="A108" s="23"/>
      <c r="B108" s="12" t="s">
        <v>356</v>
      </c>
      <c r="C108" s="66"/>
      <c r="D108" s="192" t="s">
        <v>332</v>
      </c>
      <c r="E108" s="193"/>
      <c r="F108" s="193"/>
      <c r="G108" s="194"/>
      <c r="H108" s="69"/>
      <c r="I108" s="198"/>
      <c r="J108" s="199"/>
      <c r="K108" s="199"/>
      <c r="L108" s="200"/>
      <c r="M108" s="43"/>
      <c r="N108" s="33"/>
      <c r="O108" s="38"/>
      <c r="P108" s="23"/>
    </row>
    <row r="109" spans="1:29" ht="57" customHeight="1">
      <c r="A109" s="23"/>
      <c r="B109" s="19" t="s">
        <v>357</v>
      </c>
      <c r="C109" s="69"/>
      <c r="D109" s="267" t="s">
        <v>304</v>
      </c>
      <c r="E109" s="267"/>
      <c r="F109" s="267"/>
      <c r="G109" s="267"/>
      <c r="H109" s="66" t="s">
        <v>342</v>
      </c>
      <c r="I109" s="204" t="s">
        <v>122</v>
      </c>
      <c r="J109" s="204"/>
      <c r="K109" s="204"/>
      <c r="L109" s="204"/>
      <c r="M109" s="43">
        <v>1841.146</v>
      </c>
      <c r="N109" s="33"/>
      <c r="O109" s="23"/>
      <c r="P109" s="23"/>
    </row>
    <row r="110" spans="1:29" s="22" customFormat="1" ht="29.25" customHeight="1">
      <c r="A110" s="20"/>
      <c r="B110" s="19" t="s">
        <v>358</v>
      </c>
      <c r="C110" s="69"/>
      <c r="D110" s="267" t="s">
        <v>335</v>
      </c>
      <c r="E110" s="267"/>
      <c r="F110" s="267"/>
      <c r="G110" s="267"/>
      <c r="H110" s="69"/>
      <c r="I110" s="212"/>
      <c r="J110" s="213"/>
      <c r="K110" s="213"/>
      <c r="L110" s="214"/>
      <c r="M110" s="39"/>
      <c r="N110" s="21"/>
      <c r="O110" s="20"/>
      <c r="P110" s="20"/>
    </row>
    <row r="111" spans="1:29" s="22" customFormat="1" ht="35.25" customHeight="1">
      <c r="A111" s="20"/>
      <c r="B111" s="19" t="s">
        <v>359</v>
      </c>
      <c r="C111" s="69"/>
      <c r="D111" s="192" t="s">
        <v>305</v>
      </c>
      <c r="E111" s="193"/>
      <c r="F111" s="193"/>
      <c r="G111" s="194"/>
      <c r="H111" s="69" t="s">
        <v>337</v>
      </c>
      <c r="I111" s="212" t="s">
        <v>296</v>
      </c>
      <c r="J111" s="213"/>
      <c r="K111" s="213"/>
      <c r="L111" s="214"/>
      <c r="M111" s="15">
        <v>57</v>
      </c>
      <c r="N111" s="21"/>
      <c r="O111" s="20"/>
      <c r="P111" s="20"/>
    </row>
    <row r="112" spans="1:29" ht="25.5" customHeight="1">
      <c r="A112" s="23"/>
      <c r="B112" s="19" t="s">
        <v>360</v>
      </c>
      <c r="C112" s="69"/>
      <c r="D112" s="267" t="s">
        <v>340</v>
      </c>
      <c r="E112" s="267"/>
      <c r="F112" s="267"/>
      <c r="G112" s="267"/>
      <c r="H112" s="69"/>
      <c r="I112" s="201"/>
      <c r="J112" s="201"/>
      <c r="K112" s="201"/>
      <c r="L112" s="201"/>
      <c r="M112" s="69"/>
      <c r="N112" s="33"/>
      <c r="O112" s="23"/>
      <c r="P112" s="23"/>
    </row>
    <row r="113" spans="1:16" ht="42" customHeight="1">
      <c r="A113" s="23"/>
      <c r="B113" s="19" t="s">
        <v>361</v>
      </c>
      <c r="C113" s="69"/>
      <c r="D113" s="267" t="s">
        <v>306</v>
      </c>
      <c r="E113" s="267"/>
      <c r="F113" s="267"/>
      <c r="G113" s="267"/>
      <c r="H113" s="69" t="s">
        <v>342</v>
      </c>
      <c r="I113" s="201" t="s">
        <v>362</v>
      </c>
      <c r="J113" s="201"/>
      <c r="K113" s="201"/>
      <c r="L113" s="201"/>
      <c r="M113" s="39">
        <v>32.299999999999997</v>
      </c>
      <c r="N113" s="33"/>
      <c r="O113" s="23"/>
      <c r="P113" s="23"/>
    </row>
    <row r="114" spans="1:16" ht="24.75" customHeight="1">
      <c r="A114" s="23"/>
      <c r="B114" s="19" t="s">
        <v>363</v>
      </c>
      <c r="C114" s="66"/>
      <c r="D114" s="192" t="s">
        <v>346</v>
      </c>
      <c r="E114" s="193"/>
      <c r="F114" s="193"/>
      <c r="G114" s="194"/>
      <c r="H114" s="69"/>
      <c r="I114" s="198"/>
      <c r="J114" s="199"/>
      <c r="K114" s="199"/>
      <c r="L114" s="200"/>
      <c r="M114" s="40"/>
      <c r="N114" s="33"/>
      <c r="O114" s="23"/>
      <c r="P114" s="23"/>
    </row>
    <row r="115" spans="1:16" ht="36.75" customHeight="1">
      <c r="A115" s="23"/>
      <c r="B115" s="19" t="s">
        <v>364</v>
      </c>
      <c r="C115" s="69"/>
      <c r="D115" s="267" t="s">
        <v>365</v>
      </c>
      <c r="E115" s="267"/>
      <c r="F115" s="267"/>
      <c r="G115" s="267"/>
      <c r="H115" s="69" t="s">
        <v>32</v>
      </c>
      <c r="I115" s="201" t="s">
        <v>40</v>
      </c>
      <c r="J115" s="201"/>
      <c r="K115" s="201"/>
      <c r="L115" s="201"/>
      <c r="M115" s="69">
        <v>100</v>
      </c>
      <c r="N115" s="33"/>
      <c r="O115" s="23"/>
      <c r="P115" s="23"/>
    </row>
    <row r="116" spans="1:16" ht="38.25" customHeight="1">
      <c r="A116" s="23"/>
      <c r="B116" s="19"/>
      <c r="C116" s="66"/>
      <c r="D116" s="192" t="s">
        <v>366</v>
      </c>
      <c r="E116" s="193"/>
      <c r="F116" s="193"/>
      <c r="G116" s="194"/>
      <c r="H116" s="69"/>
      <c r="I116" s="204"/>
      <c r="J116" s="204"/>
      <c r="K116" s="204"/>
      <c r="L116" s="204"/>
      <c r="M116" s="15"/>
      <c r="N116" s="33"/>
      <c r="O116" s="23"/>
      <c r="P116" s="23"/>
    </row>
    <row r="117" spans="1:16" ht="21.75" customHeight="1">
      <c r="A117" s="23"/>
      <c r="B117" s="19" t="s">
        <v>367</v>
      </c>
      <c r="C117" s="69"/>
      <c r="D117" s="267" t="s">
        <v>332</v>
      </c>
      <c r="E117" s="267"/>
      <c r="F117" s="267"/>
      <c r="G117" s="267"/>
      <c r="H117" s="69"/>
      <c r="I117" s="201"/>
      <c r="J117" s="201"/>
      <c r="K117" s="201"/>
      <c r="L117" s="201"/>
      <c r="M117" s="69"/>
      <c r="N117" s="33"/>
      <c r="O117" s="23"/>
      <c r="P117" s="23"/>
    </row>
    <row r="118" spans="1:16" ht="39" customHeight="1">
      <c r="A118" s="23"/>
      <c r="B118" s="19" t="s">
        <v>368</v>
      </c>
      <c r="C118" s="69"/>
      <c r="D118" s="192" t="s">
        <v>369</v>
      </c>
      <c r="E118" s="193"/>
      <c r="F118" s="193"/>
      <c r="G118" s="194"/>
      <c r="H118" s="69" t="s">
        <v>342</v>
      </c>
      <c r="I118" s="198" t="s">
        <v>294</v>
      </c>
      <c r="J118" s="199"/>
      <c r="K118" s="199"/>
      <c r="L118" s="200"/>
      <c r="M118" s="39">
        <v>528</v>
      </c>
      <c r="N118" s="33"/>
      <c r="O118" s="23"/>
      <c r="P118" s="23"/>
    </row>
    <row r="119" spans="1:16" ht="24.75" customHeight="1">
      <c r="A119" s="23"/>
      <c r="B119" s="19" t="s">
        <v>370</v>
      </c>
      <c r="C119" s="69"/>
      <c r="D119" s="267" t="s">
        <v>295</v>
      </c>
      <c r="E119" s="267"/>
      <c r="F119" s="267"/>
      <c r="G119" s="267"/>
      <c r="H119" s="69"/>
      <c r="I119" s="201"/>
      <c r="J119" s="201"/>
      <c r="K119" s="201"/>
      <c r="L119" s="201"/>
      <c r="M119" s="69"/>
      <c r="N119" s="33"/>
      <c r="O119" s="23"/>
      <c r="P119" s="23"/>
    </row>
    <row r="120" spans="1:16" ht="34.5" customHeight="1">
      <c r="A120" s="23"/>
      <c r="B120" s="19" t="s">
        <v>371</v>
      </c>
      <c r="C120" s="69"/>
      <c r="D120" s="192" t="s">
        <v>307</v>
      </c>
      <c r="E120" s="193"/>
      <c r="F120" s="193"/>
      <c r="G120" s="194"/>
      <c r="H120" s="69" t="s">
        <v>337</v>
      </c>
      <c r="I120" s="201" t="s">
        <v>296</v>
      </c>
      <c r="J120" s="201"/>
      <c r="K120" s="201"/>
      <c r="L120" s="201"/>
      <c r="M120" s="19" t="s">
        <v>33</v>
      </c>
      <c r="N120" s="33"/>
      <c r="O120" s="23"/>
      <c r="P120" s="23"/>
    </row>
    <row r="121" spans="1:16" ht="24.75" customHeight="1">
      <c r="A121" s="23"/>
      <c r="B121" s="19" t="s">
        <v>372</v>
      </c>
      <c r="C121" s="69"/>
      <c r="D121" s="192" t="s">
        <v>340</v>
      </c>
      <c r="E121" s="265"/>
      <c r="F121" s="265"/>
      <c r="G121" s="266"/>
      <c r="H121" s="69"/>
      <c r="I121" s="201"/>
      <c r="J121" s="201"/>
      <c r="K121" s="201"/>
      <c r="L121" s="201"/>
      <c r="M121" s="39"/>
      <c r="N121" s="33"/>
      <c r="O121" s="23"/>
      <c r="P121" s="23"/>
    </row>
    <row r="122" spans="1:16" ht="32.25" customHeight="1">
      <c r="A122" s="23"/>
      <c r="B122" s="19" t="s">
        <v>373</v>
      </c>
      <c r="C122" s="69"/>
      <c r="D122" s="192" t="s">
        <v>374</v>
      </c>
      <c r="E122" s="193"/>
      <c r="F122" s="193"/>
      <c r="G122" s="194"/>
      <c r="H122" s="69" t="s">
        <v>342</v>
      </c>
      <c r="I122" s="201" t="s">
        <v>375</v>
      </c>
      <c r="J122" s="201"/>
      <c r="K122" s="201"/>
      <c r="L122" s="201"/>
      <c r="M122" s="39">
        <v>528</v>
      </c>
      <c r="N122" s="33"/>
      <c r="O122" s="23"/>
      <c r="P122" s="23"/>
    </row>
    <row r="123" spans="1:16" s="22" customFormat="1" ht="30.75" customHeight="1">
      <c r="A123" s="20"/>
      <c r="B123" s="19" t="s">
        <v>376</v>
      </c>
      <c r="C123" s="69"/>
      <c r="D123" s="267" t="s">
        <v>346</v>
      </c>
      <c r="E123" s="267"/>
      <c r="F123" s="267"/>
      <c r="G123" s="267"/>
      <c r="H123" s="69"/>
      <c r="I123" s="201"/>
      <c r="J123" s="201"/>
      <c r="K123" s="201"/>
      <c r="L123" s="201"/>
      <c r="M123" s="69"/>
      <c r="N123" s="21"/>
      <c r="O123" s="20"/>
      <c r="P123" s="20"/>
    </row>
    <row r="124" spans="1:16" s="22" customFormat="1" ht="21" customHeight="1">
      <c r="A124" s="20"/>
      <c r="B124" s="19" t="s">
        <v>377</v>
      </c>
      <c r="C124" s="69"/>
      <c r="D124" s="267" t="s">
        <v>378</v>
      </c>
      <c r="E124" s="267"/>
      <c r="F124" s="267"/>
      <c r="G124" s="267"/>
      <c r="H124" s="69" t="s">
        <v>32</v>
      </c>
      <c r="I124" s="201" t="s">
        <v>40</v>
      </c>
      <c r="J124" s="201"/>
      <c r="K124" s="201"/>
      <c r="L124" s="201"/>
      <c r="M124" s="69">
        <v>100</v>
      </c>
      <c r="N124" s="21"/>
      <c r="O124" s="20"/>
      <c r="P124" s="20"/>
    </row>
    <row r="125" spans="1:16" s="22" customFormat="1" ht="36.75" customHeight="1">
      <c r="A125" s="20"/>
      <c r="B125" s="19"/>
      <c r="C125" s="69"/>
      <c r="D125" s="192" t="s">
        <v>379</v>
      </c>
      <c r="E125" s="193"/>
      <c r="F125" s="193"/>
      <c r="G125" s="194"/>
      <c r="H125" s="69"/>
      <c r="I125" s="198"/>
      <c r="J125" s="199"/>
      <c r="K125" s="199"/>
      <c r="L125" s="200"/>
      <c r="M125" s="43"/>
      <c r="N125" s="21"/>
      <c r="O125" s="20"/>
      <c r="P125" s="20"/>
    </row>
    <row r="126" spans="1:16" s="22" customFormat="1" ht="21" customHeight="1">
      <c r="A126" s="20"/>
      <c r="B126" s="19" t="s">
        <v>380</v>
      </c>
      <c r="C126" s="69"/>
      <c r="D126" s="267" t="s">
        <v>332</v>
      </c>
      <c r="E126" s="267"/>
      <c r="F126" s="267"/>
      <c r="G126" s="267"/>
      <c r="H126" s="69"/>
      <c r="I126" s="201"/>
      <c r="J126" s="201"/>
      <c r="K126" s="201"/>
      <c r="L126" s="201"/>
      <c r="M126" s="69"/>
      <c r="N126" s="21"/>
      <c r="O126" s="20"/>
      <c r="P126" s="20"/>
    </row>
    <row r="127" spans="1:16" s="22" customFormat="1" ht="57.75" customHeight="1">
      <c r="A127" s="20"/>
      <c r="B127" s="19" t="s">
        <v>381</v>
      </c>
      <c r="C127" s="69"/>
      <c r="D127" s="192" t="s">
        <v>308</v>
      </c>
      <c r="E127" s="193"/>
      <c r="F127" s="193"/>
      <c r="G127" s="194"/>
      <c r="H127" s="69" t="s">
        <v>342</v>
      </c>
      <c r="I127" s="198" t="s">
        <v>122</v>
      </c>
      <c r="J127" s="199"/>
      <c r="K127" s="199"/>
      <c r="L127" s="200"/>
      <c r="M127" s="39">
        <v>644</v>
      </c>
      <c r="N127" s="21"/>
      <c r="O127" s="20"/>
      <c r="P127" s="20"/>
    </row>
    <row r="128" spans="1:16" s="22" customFormat="1" ht="21" customHeight="1">
      <c r="A128" s="20"/>
      <c r="B128" s="19" t="s">
        <v>382</v>
      </c>
      <c r="C128" s="69"/>
      <c r="D128" s="267" t="s">
        <v>295</v>
      </c>
      <c r="E128" s="267"/>
      <c r="F128" s="267"/>
      <c r="G128" s="267"/>
      <c r="H128" s="69"/>
      <c r="I128" s="201"/>
      <c r="J128" s="201"/>
      <c r="K128" s="201"/>
      <c r="L128" s="201"/>
      <c r="M128" s="69"/>
      <c r="N128" s="21"/>
      <c r="O128" s="20"/>
      <c r="P128" s="20"/>
    </row>
    <row r="129" spans="1:29" s="22" customFormat="1" ht="31.5" customHeight="1">
      <c r="A129" s="20"/>
      <c r="B129" s="19" t="s">
        <v>383</v>
      </c>
      <c r="C129" s="69"/>
      <c r="D129" s="192" t="s">
        <v>309</v>
      </c>
      <c r="E129" s="193"/>
      <c r="F129" s="193"/>
      <c r="G129" s="194"/>
      <c r="H129" s="69" t="s">
        <v>337</v>
      </c>
      <c r="I129" s="198" t="s">
        <v>296</v>
      </c>
      <c r="J129" s="199"/>
      <c r="K129" s="199"/>
      <c r="L129" s="200"/>
      <c r="M129" s="15">
        <v>2</v>
      </c>
      <c r="N129" s="21"/>
      <c r="O129" s="20"/>
      <c r="P129" s="20"/>
    </row>
    <row r="130" spans="1:29" s="22" customFormat="1" ht="21" customHeight="1">
      <c r="A130" s="20"/>
      <c r="B130" s="19" t="s">
        <v>384</v>
      </c>
      <c r="C130" s="69"/>
      <c r="D130" s="267" t="s">
        <v>340</v>
      </c>
      <c r="E130" s="267"/>
      <c r="F130" s="267"/>
      <c r="G130" s="267"/>
      <c r="H130" s="69"/>
      <c r="I130" s="201"/>
      <c r="J130" s="201"/>
      <c r="K130" s="201"/>
      <c r="L130" s="201"/>
      <c r="M130" s="69"/>
      <c r="N130" s="21"/>
      <c r="O130" s="20"/>
      <c r="P130" s="20"/>
    </row>
    <row r="131" spans="1:29" s="22" customFormat="1" ht="37.5" customHeight="1">
      <c r="A131" s="20"/>
      <c r="B131" s="19" t="s">
        <v>385</v>
      </c>
      <c r="C131" s="69"/>
      <c r="D131" s="192" t="s">
        <v>310</v>
      </c>
      <c r="E131" s="193"/>
      <c r="F131" s="193"/>
      <c r="G131" s="194"/>
      <c r="H131" s="69" t="s">
        <v>342</v>
      </c>
      <c r="I131" s="212" t="s">
        <v>386</v>
      </c>
      <c r="J131" s="213"/>
      <c r="K131" s="213"/>
      <c r="L131" s="214"/>
      <c r="M131" s="19" t="s">
        <v>387</v>
      </c>
      <c r="N131" s="21"/>
      <c r="O131" s="20"/>
      <c r="P131" s="20"/>
    </row>
    <row r="132" spans="1:29" s="22" customFormat="1" ht="27.75" customHeight="1">
      <c r="A132" s="20"/>
      <c r="B132" s="69">
        <v>20</v>
      </c>
      <c r="C132" s="69"/>
      <c r="D132" s="267" t="s">
        <v>346</v>
      </c>
      <c r="E132" s="267"/>
      <c r="F132" s="267"/>
      <c r="G132" s="267"/>
      <c r="H132" s="69"/>
      <c r="I132" s="201"/>
      <c r="J132" s="201"/>
      <c r="K132" s="201"/>
      <c r="L132" s="201"/>
      <c r="M132" s="69"/>
      <c r="N132" s="21"/>
      <c r="O132" s="20"/>
      <c r="P132" s="20"/>
    </row>
    <row r="133" spans="1:29" ht="35.25" customHeight="1">
      <c r="A133" s="23"/>
      <c r="B133" s="19" t="s">
        <v>388</v>
      </c>
      <c r="C133" s="69"/>
      <c r="D133" s="267" t="s">
        <v>389</v>
      </c>
      <c r="E133" s="267"/>
      <c r="F133" s="267"/>
      <c r="G133" s="267"/>
      <c r="H133" s="69" t="s">
        <v>32</v>
      </c>
      <c r="I133" s="201" t="s">
        <v>40</v>
      </c>
      <c r="J133" s="201"/>
      <c r="K133" s="201"/>
      <c r="L133" s="201"/>
      <c r="M133" s="69">
        <v>100</v>
      </c>
      <c r="N133" s="24"/>
      <c r="O133" s="23"/>
      <c r="P133" s="23"/>
      <c r="T133" s="264"/>
      <c r="U133" s="264"/>
      <c r="V133" s="25"/>
      <c r="W133" s="26"/>
      <c r="X133" s="26"/>
      <c r="Y133" s="26"/>
      <c r="Z133" s="26"/>
      <c r="AA133" s="26"/>
      <c r="AB133" s="26"/>
      <c r="AC133" s="26"/>
    </row>
    <row r="134" spans="1:29" s="22" customFormat="1" ht="42" customHeight="1">
      <c r="A134" s="20"/>
      <c r="B134" s="19"/>
      <c r="C134" s="66"/>
      <c r="D134" s="192" t="s">
        <v>390</v>
      </c>
      <c r="E134" s="193"/>
      <c r="F134" s="193"/>
      <c r="G134" s="194"/>
      <c r="H134" s="66"/>
      <c r="I134" s="198"/>
      <c r="J134" s="199"/>
      <c r="K134" s="199"/>
      <c r="L134" s="200"/>
      <c r="M134" s="40"/>
      <c r="N134" s="28"/>
      <c r="O134" s="20"/>
      <c r="Q134" s="29"/>
    </row>
    <row r="135" spans="1:29" ht="24" customHeight="1">
      <c r="A135" s="23"/>
      <c r="B135" s="19" t="s">
        <v>391</v>
      </c>
      <c r="C135" s="69"/>
      <c r="D135" s="267" t="s">
        <v>332</v>
      </c>
      <c r="E135" s="267"/>
      <c r="F135" s="267"/>
      <c r="G135" s="267"/>
      <c r="H135" s="69"/>
      <c r="I135" s="201"/>
      <c r="J135" s="201"/>
      <c r="K135" s="201"/>
      <c r="L135" s="201"/>
      <c r="M135" s="69"/>
      <c r="N135" s="21"/>
      <c r="O135" s="30">
        <v>554.63699999999994</v>
      </c>
      <c r="P135" s="31"/>
      <c r="Q135" s="32"/>
      <c r="R135" s="32"/>
      <c r="S135" s="32"/>
      <c r="T135" s="32"/>
      <c r="U135" s="32"/>
    </row>
    <row r="136" spans="1:29" ht="37.5" customHeight="1">
      <c r="A136" s="23"/>
      <c r="B136" s="19" t="s">
        <v>392</v>
      </c>
      <c r="C136" s="69"/>
      <c r="D136" s="192" t="s">
        <v>393</v>
      </c>
      <c r="E136" s="193"/>
      <c r="F136" s="193"/>
      <c r="G136" s="194"/>
      <c r="H136" s="66" t="s">
        <v>342</v>
      </c>
      <c r="I136" s="204" t="s">
        <v>122</v>
      </c>
      <c r="J136" s="204"/>
      <c r="K136" s="204"/>
      <c r="L136" s="204"/>
      <c r="M136" s="66">
        <v>150030.89000000001</v>
      </c>
      <c r="N136" s="33"/>
      <c r="O136" s="34"/>
      <c r="P136" s="31"/>
      <c r="Q136" s="32"/>
      <c r="R136" s="32"/>
      <c r="S136" s="32"/>
      <c r="T136" s="32"/>
      <c r="U136" s="32"/>
    </row>
    <row r="137" spans="1:29" ht="21" customHeight="1">
      <c r="A137" s="23"/>
      <c r="B137" s="19" t="s">
        <v>394</v>
      </c>
      <c r="C137" s="69"/>
      <c r="D137" s="267" t="s">
        <v>335</v>
      </c>
      <c r="E137" s="267"/>
      <c r="F137" s="267"/>
      <c r="G137" s="267"/>
      <c r="H137" s="66"/>
      <c r="I137" s="201"/>
      <c r="J137" s="201"/>
      <c r="K137" s="201"/>
      <c r="L137" s="201"/>
      <c r="M137" s="135"/>
      <c r="N137" s="33"/>
      <c r="O137" s="36"/>
      <c r="P137" s="24"/>
      <c r="Q137" s="37"/>
    </row>
    <row r="138" spans="1:29" ht="39.75" customHeight="1">
      <c r="A138" s="23"/>
      <c r="B138" s="12" t="s">
        <v>395</v>
      </c>
      <c r="C138" s="66"/>
      <c r="D138" s="192" t="s">
        <v>311</v>
      </c>
      <c r="E138" s="193"/>
      <c r="F138" s="193"/>
      <c r="G138" s="194"/>
      <c r="H138" s="66" t="s">
        <v>339</v>
      </c>
      <c r="I138" s="204" t="s">
        <v>296</v>
      </c>
      <c r="J138" s="204"/>
      <c r="K138" s="204"/>
      <c r="L138" s="204"/>
      <c r="M138" s="123">
        <v>277.2</v>
      </c>
      <c r="N138" s="33"/>
      <c r="O138" s="38"/>
      <c r="P138" s="23"/>
    </row>
    <row r="139" spans="1:29" ht="21.75" customHeight="1">
      <c r="A139" s="23"/>
      <c r="B139" s="19" t="s">
        <v>396</v>
      </c>
      <c r="C139" s="69"/>
      <c r="D139" s="267" t="s">
        <v>340</v>
      </c>
      <c r="E139" s="267"/>
      <c r="F139" s="267"/>
      <c r="G139" s="267"/>
      <c r="H139" s="66"/>
      <c r="I139" s="201"/>
      <c r="J139" s="201"/>
      <c r="K139" s="201"/>
      <c r="L139" s="201"/>
      <c r="M139" s="135"/>
      <c r="N139" s="33"/>
      <c r="O139" s="23"/>
      <c r="P139" s="23"/>
    </row>
    <row r="140" spans="1:29" ht="36.75" customHeight="1">
      <c r="A140" s="23"/>
      <c r="B140" s="19" t="s">
        <v>397</v>
      </c>
      <c r="C140" s="66"/>
      <c r="D140" s="267" t="s">
        <v>398</v>
      </c>
      <c r="E140" s="267"/>
      <c r="F140" s="267"/>
      <c r="G140" s="267"/>
      <c r="H140" s="69" t="s">
        <v>342</v>
      </c>
      <c r="I140" s="212" t="s">
        <v>399</v>
      </c>
      <c r="J140" s="213"/>
      <c r="K140" s="213"/>
      <c r="L140" s="214"/>
      <c r="M140" s="43">
        <v>0.54100000000000004</v>
      </c>
      <c r="N140" s="33"/>
      <c r="O140" s="23"/>
      <c r="P140" s="23"/>
    </row>
    <row r="141" spans="1:29" s="22" customFormat="1" ht="21.75" customHeight="1">
      <c r="A141" s="20"/>
      <c r="B141" s="19" t="s">
        <v>400</v>
      </c>
      <c r="C141" s="69"/>
      <c r="D141" s="267" t="s">
        <v>346</v>
      </c>
      <c r="E141" s="267"/>
      <c r="F141" s="267"/>
      <c r="G141" s="267"/>
      <c r="H141" s="69"/>
      <c r="I141" s="201"/>
      <c r="J141" s="201"/>
      <c r="K141" s="201"/>
      <c r="L141" s="201"/>
      <c r="M141" s="69"/>
      <c r="N141" s="21"/>
      <c r="O141" s="20"/>
      <c r="P141" s="20"/>
    </row>
    <row r="142" spans="1:29" s="22" customFormat="1" ht="41.25" customHeight="1">
      <c r="A142" s="20"/>
      <c r="B142" s="19" t="s">
        <v>401</v>
      </c>
      <c r="C142" s="69"/>
      <c r="D142" s="267" t="s">
        <v>402</v>
      </c>
      <c r="E142" s="267"/>
      <c r="F142" s="267"/>
      <c r="G142" s="267"/>
      <c r="H142" s="69" t="s">
        <v>32</v>
      </c>
      <c r="I142" s="201" t="s">
        <v>40</v>
      </c>
      <c r="J142" s="201"/>
      <c r="K142" s="201"/>
      <c r="L142" s="201"/>
      <c r="M142" s="69">
        <v>100</v>
      </c>
      <c r="N142" s="21"/>
      <c r="O142" s="20"/>
      <c r="P142" s="20"/>
    </row>
    <row r="143" spans="1:29" s="22" customFormat="1" ht="38.25" customHeight="1">
      <c r="A143" s="20"/>
      <c r="B143" s="19"/>
      <c r="C143" s="69"/>
      <c r="D143" s="192" t="s">
        <v>403</v>
      </c>
      <c r="E143" s="193"/>
      <c r="F143" s="193"/>
      <c r="G143" s="194"/>
      <c r="H143" s="69"/>
      <c r="I143" s="198"/>
      <c r="J143" s="199"/>
      <c r="K143" s="199"/>
      <c r="L143" s="200"/>
      <c r="M143" s="43"/>
      <c r="N143" s="21"/>
      <c r="O143" s="20"/>
      <c r="P143" s="20"/>
    </row>
    <row r="144" spans="1:29" s="22" customFormat="1" ht="21" customHeight="1">
      <c r="A144" s="20"/>
      <c r="B144" s="19" t="s">
        <v>404</v>
      </c>
      <c r="C144" s="69"/>
      <c r="D144" s="267" t="s">
        <v>332</v>
      </c>
      <c r="E144" s="267"/>
      <c r="F144" s="267"/>
      <c r="G144" s="267"/>
      <c r="H144" s="69"/>
      <c r="I144" s="201"/>
      <c r="J144" s="201"/>
      <c r="K144" s="201"/>
      <c r="L144" s="201"/>
      <c r="M144" s="69"/>
      <c r="N144" s="21"/>
      <c r="O144" s="20"/>
      <c r="P144" s="20"/>
    </row>
    <row r="145" spans="1:29" s="22" customFormat="1" ht="58.5" customHeight="1">
      <c r="A145" s="20"/>
      <c r="B145" s="19" t="s">
        <v>405</v>
      </c>
      <c r="C145" s="69"/>
      <c r="D145" s="192" t="s">
        <v>406</v>
      </c>
      <c r="E145" s="193"/>
      <c r="F145" s="193"/>
      <c r="G145" s="194"/>
      <c r="H145" s="69" t="s">
        <v>342</v>
      </c>
      <c r="I145" s="198" t="s">
        <v>122</v>
      </c>
      <c r="J145" s="199"/>
      <c r="K145" s="199"/>
      <c r="L145" s="200"/>
      <c r="M145" s="39">
        <v>168.41</v>
      </c>
      <c r="N145" s="21"/>
      <c r="O145" s="20"/>
      <c r="P145" s="20"/>
    </row>
    <row r="146" spans="1:29" s="22" customFormat="1" ht="21" customHeight="1">
      <c r="A146" s="20"/>
      <c r="B146" s="19" t="s">
        <v>407</v>
      </c>
      <c r="C146" s="69"/>
      <c r="D146" s="267" t="s">
        <v>335</v>
      </c>
      <c r="E146" s="267"/>
      <c r="F146" s="267"/>
      <c r="G146" s="267"/>
      <c r="H146" s="69"/>
      <c r="I146" s="201"/>
      <c r="J146" s="201"/>
      <c r="K146" s="201"/>
      <c r="L146" s="201"/>
      <c r="M146" s="69"/>
      <c r="N146" s="21"/>
      <c r="O146" s="20"/>
      <c r="P146" s="20"/>
    </row>
    <row r="147" spans="1:29" s="22" customFormat="1" ht="59.25" customHeight="1">
      <c r="A147" s="20"/>
      <c r="B147" s="19" t="s">
        <v>408</v>
      </c>
      <c r="C147" s="69"/>
      <c r="D147" s="192" t="s">
        <v>409</v>
      </c>
      <c r="E147" s="193"/>
      <c r="F147" s="193"/>
      <c r="G147" s="194"/>
      <c r="H147" s="69" t="s">
        <v>337</v>
      </c>
      <c r="I147" s="198" t="s">
        <v>296</v>
      </c>
      <c r="J147" s="199"/>
      <c r="K147" s="199"/>
      <c r="L147" s="200"/>
      <c r="M147" s="15">
        <v>4</v>
      </c>
      <c r="N147" s="21"/>
      <c r="O147" s="20"/>
      <c r="P147" s="20"/>
    </row>
    <row r="148" spans="1:29" s="22" customFormat="1" ht="21" customHeight="1">
      <c r="A148" s="20"/>
      <c r="B148" s="19" t="s">
        <v>410</v>
      </c>
      <c r="C148" s="69"/>
      <c r="D148" s="267" t="s">
        <v>340</v>
      </c>
      <c r="E148" s="267"/>
      <c r="F148" s="267"/>
      <c r="G148" s="267"/>
      <c r="H148" s="69"/>
      <c r="I148" s="201"/>
      <c r="J148" s="201"/>
      <c r="K148" s="201"/>
      <c r="L148" s="201"/>
      <c r="M148" s="69"/>
      <c r="N148" s="21"/>
      <c r="O148" s="20"/>
      <c r="P148" s="20"/>
    </row>
    <row r="149" spans="1:29" s="22" customFormat="1" ht="60" customHeight="1">
      <c r="A149" s="20"/>
      <c r="B149" s="19" t="s">
        <v>411</v>
      </c>
      <c r="C149" s="69"/>
      <c r="D149" s="192" t="s">
        <v>412</v>
      </c>
      <c r="E149" s="193"/>
      <c r="F149" s="193"/>
      <c r="G149" s="194"/>
      <c r="H149" s="69" t="s">
        <v>342</v>
      </c>
      <c r="I149" s="212" t="s">
        <v>413</v>
      </c>
      <c r="J149" s="213"/>
      <c r="K149" s="213"/>
      <c r="L149" s="214"/>
      <c r="M149" s="19" t="s">
        <v>414</v>
      </c>
      <c r="N149" s="21"/>
      <c r="O149" s="20"/>
      <c r="P149" s="20"/>
    </row>
    <row r="150" spans="1:29" s="22" customFormat="1" ht="27.75" customHeight="1">
      <c r="A150" s="20"/>
      <c r="B150" s="69">
        <v>28</v>
      </c>
      <c r="C150" s="69"/>
      <c r="D150" s="267" t="s">
        <v>346</v>
      </c>
      <c r="E150" s="267"/>
      <c r="F150" s="267"/>
      <c r="G150" s="267"/>
      <c r="H150" s="69"/>
      <c r="I150" s="201"/>
      <c r="J150" s="201"/>
      <c r="K150" s="201"/>
      <c r="L150" s="201"/>
      <c r="M150" s="69"/>
      <c r="N150" s="21"/>
      <c r="O150" s="20"/>
      <c r="P150" s="20"/>
    </row>
    <row r="151" spans="1:29" ht="40.5" customHeight="1">
      <c r="A151" s="23"/>
      <c r="B151" s="19" t="s">
        <v>415</v>
      </c>
      <c r="C151" s="69"/>
      <c r="D151" s="267" t="s">
        <v>416</v>
      </c>
      <c r="E151" s="267"/>
      <c r="F151" s="267"/>
      <c r="G151" s="267"/>
      <c r="H151" s="69" t="s">
        <v>32</v>
      </c>
      <c r="I151" s="201" t="s">
        <v>40</v>
      </c>
      <c r="J151" s="201"/>
      <c r="K151" s="201"/>
      <c r="L151" s="201"/>
      <c r="M151" s="69">
        <v>100</v>
      </c>
      <c r="N151" s="24"/>
      <c r="O151" s="23"/>
      <c r="P151" s="23"/>
      <c r="T151" s="264"/>
      <c r="U151" s="264"/>
      <c r="V151" s="25"/>
      <c r="W151" s="26"/>
      <c r="X151" s="26"/>
      <c r="Y151" s="26"/>
      <c r="Z151" s="26"/>
      <c r="AA151" s="26"/>
      <c r="AB151" s="26"/>
      <c r="AC151" s="26"/>
    </row>
    <row r="152" spans="1:29" s="22" customFormat="1" ht="63.75" customHeight="1">
      <c r="A152" s="20"/>
      <c r="B152" s="19"/>
      <c r="C152" s="66">
        <v>1517463</v>
      </c>
      <c r="D152" s="192" t="s">
        <v>312</v>
      </c>
      <c r="E152" s="193"/>
      <c r="F152" s="193"/>
      <c r="G152" s="194"/>
      <c r="H152" s="66"/>
      <c r="I152" s="198"/>
      <c r="J152" s="199"/>
      <c r="K152" s="199"/>
      <c r="L152" s="200"/>
      <c r="M152" s="43"/>
      <c r="N152" s="28"/>
      <c r="O152" s="20"/>
      <c r="Q152" s="29"/>
    </row>
    <row r="153" spans="1:29" ht="36.75" customHeight="1">
      <c r="A153" s="23"/>
      <c r="B153" s="19"/>
      <c r="C153" s="69"/>
      <c r="D153" s="267" t="s">
        <v>417</v>
      </c>
      <c r="E153" s="267"/>
      <c r="F153" s="267"/>
      <c r="G153" s="267"/>
      <c r="H153" s="69"/>
      <c r="I153" s="201"/>
      <c r="J153" s="201"/>
      <c r="K153" s="201"/>
      <c r="L153" s="201"/>
      <c r="M153" s="69"/>
      <c r="N153" s="21"/>
      <c r="O153" s="30">
        <v>554.63699999999994</v>
      </c>
      <c r="P153" s="31"/>
      <c r="Q153" s="32"/>
      <c r="R153" s="32"/>
      <c r="S153" s="32"/>
      <c r="T153" s="32"/>
      <c r="U153" s="32"/>
    </row>
    <row r="154" spans="1:29" ht="24.75" customHeight="1">
      <c r="A154" s="23"/>
      <c r="B154" s="19" t="s">
        <v>418</v>
      </c>
      <c r="C154" s="69"/>
      <c r="D154" s="192" t="s">
        <v>332</v>
      </c>
      <c r="E154" s="193"/>
      <c r="F154" s="193"/>
      <c r="G154" s="194"/>
      <c r="H154" s="66"/>
      <c r="I154" s="204"/>
      <c r="J154" s="204"/>
      <c r="K154" s="204"/>
      <c r="L154" s="204"/>
      <c r="M154" s="66"/>
      <c r="N154" s="33"/>
      <c r="O154" s="34"/>
      <c r="P154" s="31"/>
      <c r="Q154" s="32"/>
      <c r="R154" s="32"/>
      <c r="S154" s="32"/>
      <c r="T154" s="32"/>
      <c r="U154" s="32"/>
    </row>
    <row r="155" spans="1:29" ht="39.75" customHeight="1">
      <c r="A155" s="23"/>
      <c r="B155" s="12" t="s">
        <v>419</v>
      </c>
      <c r="C155" s="66"/>
      <c r="D155" s="192" t="s">
        <v>313</v>
      </c>
      <c r="E155" s="193"/>
      <c r="F155" s="193"/>
      <c r="G155" s="194"/>
      <c r="H155" s="66" t="s">
        <v>342</v>
      </c>
      <c r="I155" s="204" t="s">
        <v>122</v>
      </c>
      <c r="J155" s="204"/>
      <c r="K155" s="204"/>
      <c r="L155" s="204"/>
      <c r="M155" s="45">
        <v>21.991</v>
      </c>
      <c r="N155" s="33"/>
      <c r="O155" s="38"/>
      <c r="P155" s="23"/>
    </row>
    <row r="156" spans="1:29" ht="27.75" customHeight="1">
      <c r="A156" s="23"/>
      <c r="B156" s="12" t="s">
        <v>420</v>
      </c>
      <c r="C156" s="66"/>
      <c r="D156" s="192" t="s">
        <v>335</v>
      </c>
      <c r="E156" s="193"/>
      <c r="F156" s="193"/>
      <c r="G156" s="194"/>
      <c r="H156" s="66"/>
      <c r="I156" s="204"/>
      <c r="J156" s="204"/>
      <c r="K156" s="204"/>
      <c r="L156" s="204"/>
      <c r="M156" s="45"/>
      <c r="N156" s="33"/>
      <c r="O156" s="38"/>
      <c r="P156" s="23"/>
    </row>
    <row r="157" spans="1:29" ht="39.75" customHeight="1">
      <c r="A157" s="23"/>
      <c r="B157" s="12" t="s">
        <v>421</v>
      </c>
      <c r="C157" s="66"/>
      <c r="D157" s="192" t="s">
        <v>314</v>
      </c>
      <c r="E157" s="193"/>
      <c r="F157" s="193"/>
      <c r="G157" s="194"/>
      <c r="H157" s="66" t="s">
        <v>337</v>
      </c>
      <c r="I157" s="204" t="s">
        <v>296</v>
      </c>
      <c r="J157" s="204"/>
      <c r="K157" s="204"/>
      <c r="L157" s="204"/>
      <c r="M157" s="136">
        <v>1</v>
      </c>
      <c r="N157" s="33"/>
      <c r="O157" s="38"/>
      <c r="P157" s="23"/>
    </row>
    <row r="158" spans="1:29" ht="24.75" customHeight="1">
      <c r="A158" s="23"/>
      <c r="B158" s="12" t="s">
        <v>422</v>
      </c>
      <c r="C158" s="66"/>
      <c r="D158" s="192" t="s">
        <v>340</v>
      </c>
      <c r="E158" s="193"/>
      <c r="F158" s="193"/>
      <c r="G158" s="194"/>
      <c r="H158" s="66"/>
      <c r="I158" s="204"/>
      <c r="J158" s="204"/>
      <c r="K158" s="204"/>
      <c r="L158" s="204"/>
      <c r="M158" s="45"/>
      <c r="N158" s="33"/>
      <c r="O158" s="38"/>
      <c r="P158" s="23"/>
    </row>
    <row r="159" spans="1:29" ht="39.75" customHeight="1">
      <c r="A159" s="23"/>
      <c r="B159" s="12" t="s">
        <v>423</v>
      </c>
      <c r="C159" s="66"/>
      <c r="D159" s="192" t="s">
        <v>315</v>
      </c>
      <c r="E159" s="193"/>
      <c r="F159" s="193"/>
      <c r="G159" s="194"/>
      <c r="H159" s="66" t="s">
        <v>342</v>
      </c>
      <c r="I159" s="204" t="s">
        <v>424</v>
      </c>
      <c r="J159" s="204"/>
      <c r="K159" s="204"/>
      <c r="L159" s="204"/>
      <c r="M159" s="45">
        <v>21.991</v>
      </c>
      <c r="N159" s="33"/>
      <c r="O159" s="38"/>
      <c r="P159" s="23"/>
    </row>
    <row r="160" spans="1:29" ht="39.75" customHeight="1">
      <c r="A160" s="23"/>
      <c r="B160" s="12" t="s">
        <v>425</v>
      </c>
      <c r="C160" s="66"/>
      <c r="D160" s="192" t="s">
        <v>346</v>
      </c>
      <c r="E160" s="193"/>
      <c r="F160" s="193"/>
      <c r="G160" s="194"/>
      <c r="H160" s="66"/>
      <c r="I160" s="204"/>
      <c r="J160" s="204"/>
      <c r="K160" s="204"/>
      <c r="L160" s="204"/>
      <c r="M160" s="45"/>
      <c r="N160" s="33"/>
      <c r="O160" s="38"/>
      <c r="P160" s="23"/>
    </row>
    <row r="161" spans="1:17" ht="39.75" customHeight="1">
      <c r="A161" s="23"/>
      <c r="B161" s="12" t="s">
        <v>316</v>
      </c>
      <c r="C161" s="66"/>
      <c r="D161" s="192" t="s">
        <v>426</v>
      </c>
      <c r="E161" s="193"/>
      <c r="F161" s="193"/>
      <c r="G161" s="194"/>
      <c r="H161" s="69" t="s">
        <v>32</v>
      </c>
      <c r="I161" s="201" t="s">
        <v>40</v>
      </c>
      <c r="J161" s="201"/>
      <c r="K161" s="201"/>
      <c r="L161" s="201"/>
      <c r="M161" s="69">
        <v>100</v>
      </c>
      <c r="N161" s="33"/>
      <c r="O161" s="38"/>
      <c r="P161" s="23"/>
    </row>
    <row r="162" spans="1:17" ht="39.75" customHeight="1">
      <c r="A162" s="23"/>
      <c r="B162" s="12"/>
      <c r="C162" s="66"/>
      <c r="D162" s="192" t="s">
        <v>349</v>
      </c>
      <c r="E162" s="193"/>
      <c r="F162" s="193"/>
      <c r="G162" s="194"/>
      <c r="H162" s="66"/>
      <c r="I162" s="204"/>
      <c r="J162" s="204"/>
      <c r="K162" s="204"/>
      <c r="L162" s="204"/>
      <c r="M162" s="45"/>
      <c r="N162" s="33"/>
      <c r="O162" s="38"/>
      <c r="P162" s="23"/>
    </row>
    <row r="163" spans="1:17" ht="21" customHeight="1">
      <c r="A163" s="23"/>
      <c r="B163" s="19" t="s">
        <v>427</v>
      </c>
      <c r="C163" s="69"/>
      <c r="D163" s="267" t="s">
        <v>332</v>
      </c>
      <c r="E163" s="267"/>
      <c r="F163" s="267"/>
      <c r="G163" s="267"/>
      <c r="H163" s="66"/>
      <c r="I163" s="201"/>
      <c r="J163" s="201"/>
      <c r="K163" s="201"/>
      <c r="L163" s="201"/>
      <c r="M163" s="135"/>
      <c r="N163" s="33"/>
      <c r="O163" s="36"/>
      <c r="P163" s="24"/>
      <c r="Q163" s="37"/>
    </row>
    <row r="164" spans="1:17" ht="61.5" customHeight="1">
      <c r="A164" s="23"/>
      <c r="B164" s="12" t="s">
        <v>317</v>
      </c>
      <c r="C164" s="66"/>
      <c r="D164" s="192" t="s">
        <v>318</v>
      </c>
      <c r="E164" s="193"/>
      <c r="F164" s="193"/>
      <c r="G164" s="194"/>
      <c r="H164" s="66" t="s">
        <v>342</v>
      </c>
      <c r="I164" s="204" t="s">
        <v>122</v>
      </c>
      <c r="J164" s="204"/>
      <c r="K164" s="204"/>
      <c r="L164" s="204"/>
      <c r="M164" s="45">
        <v>2526.7559999999999</v>
      </c>
      <c r="N164" s="33"/>
      <c r="O164" s="38"/>
      <c r="P164" s="23"/>
    </row>
    <row r="165" spans="1:17" ht="21.75" customHeight="1">
      <c r="A165" s="23"/>
      <c r="B165" s="19" t="s">
        <v>428</v>
      </c>
      <c r="C165" s="69"/>
      <c r="D165" s="267" t="s">
        <v>335</v>
      </c>
      <c r="E165" s="267"/>
      <c r="F165" s="267"/>
      <c r="G165" s="267"/>
      <c r="H165" s="66"/>
      <c r="I165" s="201"/>
      <c r="J165" s="201"/>
      <c r="K165" s="201"/>
      <c r="L165" s="201"/>
      <c r="M165" s="135"/>
      <c r="N165" s="33"/>
      <c r="O165" s="23"/>
      <c r="P165" s="23"/>
    </row>
    <row r="166" spans="1:17" ht="58.5" customHeight="1">
      <c r="A166" s="23"/>
      <c r="B166" s="19" t="s">
        <v>319</v>
      </c>
      <c r="C166" s="69"/>
      <c r="D166" s="267" t="s">
        <v>301</v>
      </c>
      <c r="E166" s="267"/>
      <c r="F166" s="267"/>
      <c r="G166" s="267"/>
      <c r="H166" s="66" t="s">
        <v>339</v>
      </c>
      <c r="I166" s="201" t="s">
        <v>296</v>
      </c>
      <c r="J166" s="201"/>
      <c r="K166" s="201"/>
      <c r="L166" s="201"/>
      <c r="M166" s="43">
        <v>7.798</v>
      </c>
      <c r="N166" s="33"/>
      <c r="O166" s="23"/>
      <c r="P166" s="23"/>
    </row>
    <row r="167" spans="1:17" ht="21.75" customHeight="1">
      <c r="A167" s="23"/>
      <c r="B167" s="19" t="s">
        <v>429</v>
      </c>
      <c r="C167" s="69"/>
      <c r="D167" s="267" t="s">
        <v>340</v>
      </c>
      <c r="E167" s="267"/>
      <c r="F167" s="267"/>
      <c r="G167" s="267"/>
      <c r="H167" s="66"/>
      <c r="I167" s="201"/>
      <c r="J167" s="201"/>
      <c r="K167" s="201"/>
      <c r="L167" s="201"/>
      <c r="M167" s="135"/>
      <c r="N167" s="33"/>
      <c r="O167" s="23"/>
      <c r="P167" s="23"/>
    </row>
    <row r="168" spans="1:17" ht="36" customHeight="1">
      <c r="A168" s="23"/>
      <c r="B168" s="19" t="s">
        <v>320</v>
      </c>
      <c r="C168" s="69"/>
      <c r="D168" s="267" t="s">
        <v>430</v>
      </c>
      <c r="E168" s="267"/>
      <c r="F168" s="267"/>
      <c r="G168" s="267"/>
      <c r="H168" s="66" t="s">
        <v>342</v>
      </c>
      <c r="I168" s="201" t="s">
        <v>431</v>
      </c>
      <c r="J168" s="201"/>
      <c r="K168" s="201"/>
      <c r="L168" s="201"/>
      <c r="M168" s="43">
        <v>0.32400000000000001</v>
      </c>
      <c r="N168" s="33"/>
      <c r="O168" s="23"/>
      <c r="P168" s="23"/>
    </row>
    <row r="169" spans="1:17" ht="21.75" customHeight="1">
      <c r="A169" s="23"/>
      <c r="B169" s="19" t="s">
        <v>432</v>
      </c>
      <c r="C169" s="69"/>
      <c r="D169" s="267" t="s">
        <v>346</v>
      </c>
      <c r="E169" s="267"/>
      <c r="F169" s="267"/>
      <c r="G169" s="267"/>
      <c r="H169" s="66"/>
      <c r="I169" s="201"/>
      <c r="J169" s="201"/>
      <c r="K169" s="201"/>
      <c r="L169" s="201"/>
      <c r="M169" s="135"/>
      <c r="N169" s="33"/>
      <c r="O169" s="23"/>
      <c r="P169" s="23"/>
    </row>
    <row r="170" spans="1:17" ht="60" customHeight="1">
      <c r="A170" s="23"/>
      <c r="B170" s="19" t="s">
        <v>321</v>
      </c>
      <c r="C170" s="69"/>
      <c r="D170" s="267" t="s">
        <v>303</v>
      </c>
      <c r="E170" s="267"/>
      <c r="F170" s="267"/>
      <c r="G170" s="267"/>
      <c r="H170" s="69" t="s">
        <v>32</v>
      </c>
      <c r="I170" s="201" t="s">
        <v>40</v>
      </c>
      <c r="J170" s="201"/>
      <c r="K170" s="201"/>
      <c r="L170" s="201"/>
      <c r="M170" s="69">
        <v>100</v>
      </c>
      <c r="N170" s="33"/>
      <c r="O170" s="23"/>
      <c r="P170" s="23"/>
    </row>
    <row r="171" spans="1:17" ht="118.5" customHeight="1">
      <c r="A171" s="23"/>
      <c r="B171" s="19"/>
      <c r="C171" s="69">
        <v>1517464</v>
      </c>
      <c r="D171" s="277" t="s">
        <v>328</v>
      </c>
      <c r="E171" s="278"/>
      <c r="F171" s="278"/>
      <c r="G171" s="279"/>
      <c r="H171" s="66"/>
      <c r="I171" s="201"/>
      <c r="J171" s="201"/>
      <c r="K171" s="201"/>
      <c r="L171" s="201"/>
      <c r="M171" s="135"/>
      <c r="N171" s="33"/>
      <c r="O171" s="23"/>
      <c r="P171" s="23"/>
    </row>
    <row r="172" spans="1:17" ht="42.75" customHeight="1">
      <c r="A172" s="23"/>
      <c r="B172" s="19"/>
      <c r="C172" s="69"/>
      <c r="D172" s="192" t="s">
        <v>433</v>
      </c>
      <c r="E172" s="193"/>
      <c r="F172" s="193"/>
      <c r="G172" s="194"/>
      <c r="H172" s="66"/>
      <c r="I172" s="201"/>
      <c r="J172" s="201"/>
      <c r="K172" s="201"/>
      <c r="L172" s="201"/>
      <c r="M172" s="135"/>
      <c r="N172" s="33"/>
      <c r="O172" s="23"/>
      <c r="P172" s="23"/>
    </row>
    <row r="173" spans="1:17" ht="21.75" customHeight="1">
      <c r="A173" s="23"/>
      <c r="B173" s="19" t="s">
        <v>434</v>
      </c>
      <c r="C173" s="69"/>
      <c r="D173" s="267" t="s">
        <v>332</v>
      </c>
      <c r="E173" s="267"/>
      <c r="F173" s="267"/>
      <c r="G173" s="267"/>
      <c r="H173" s="66"/>
      <c r="I173" s="201"/>
      <c r="J173" s="201"/>
      <c r="K173" s="201"/>
      <c r="L173" s="201"/>
      <c r="M173" s="135"/>
      <c r="N173" s="33"/>
      <c r="O173" s="23"/>
      <c r="P173" s="23"/>
    </row>
    <row r="174" spans="1:17" ht="33" customHeight="1">
      <c r="A174" s="23"/>
      <c r="B174" s="19" t="s">
        <v>322</v>
      </c>
      <c r="C174" s="69"/>
      <c r="D174" s="192" t="s">
        <v>323</v>
      </c>
      <c r="E174" s="193"/>
      <c r="F174" s="193"/>
      <c r="G174" s="194"/>
      <c r="H174" s="66" t="s">
        <v>342</v>
      </c>
      <c r="I174" s="201" t="s">
        <v>435</v>
      </c>
      <c r="J174" s="201"/>
      <c r="K174" s="201"/>
      <c r="L174" s="201"/>
      <c r="M174" s="43">
        <v>9234.4570000000003</v>
      </c>
      <c r="N174" s="33"/>
      <c r="O174" s="23"/>
      <c r="P174" s="23"/>
    </row>
    <row r="175" spans="1:17" ht="21.75" customHeight="1">
      <c r="A175" s="23"/>
      <c r="B175" s="19" t="s">
        <v>436</v>
      </c>
      <c r="C175" s="69"/>
      <c r="D175" s="267" t="s">
        <v>335</v>
      </c>
      <c r="E175" s="267"/>
      <c r="F175" s="267"/>
      <c r="G175" s="267"/>
      <c r="H175" s="66"/>
      <c r="I175" s="201"/>
      <c r="J175" s="201"/>
      <c r="K175" s="201"/>
      <c r="L175" s="201"/>
      <c r="M175" s="135"/>
      <c r="N175" s="33"/>
      <c r="O175" s="23"/>
      <c r="P175" s="23"/>
    </row>
    <row r="176" spans="1:17" ht="21.75" customHeight="1">
      <c r="A176" s="23"/>
      <c r="B176" s="19" t="s">
        <v>324</v>
      </c>
      <c r="C176" s="69"/>
      <c r="D176" s="267" t="s">
        <v>437</v>
      </c>
      <c r="E176" s="267"/>
      <c r="F176" s="267"/>
      <c r="G176" s="267"/>
      <c r="H176" s="66" t="s">
        <v>339</v>
      </c>
      <c r="I176" s="201" t="s">
        <v>296</v>
      </c>
      <c r="J176" s="201"/>
      <c r="K176" s="201"/>
      <c r="L176" s="201"/>
      <c r="M176" s="43">
        <v>9</v>
      </c>
      <c r="N176" s="33"/>
      <c r="O176" s="23"/>
      <c r="P176" s="23"/>
    </row>
    <row r="177" spans="1:16" ht="21.75" customHeight="1">
      <c r="A177" s="23"/>
      <c r="B177" s="19" t="s">
        <v>438</v>
      </c>
      <c r="C177" s="69"/>
      <c r="D177" s="267" t="s">
        <v>340</v>
      </c>
      <c r="E177" s="267"/>
      <c r="F177" s="267"/>
      <c r="G177" s="267"/>
      <c r="H177" s="66"/>
      <c r="I177" s="201"/>
      <c r="J177" s="201"/>
      <c r="K177" s="201"/>
      <c r="L177" s="201"/>
      <c r="M177" s="135"/>
      <c r="N177" s="33"/>
      <c r="O177" s="23"/>
      <c r="P177" s="23"/>
    </row>
    <row r="178" spans="1:16" ht="21.75" customHeight="1">
      <c r="A178" s="23"/>
      <c r="B178" s="19" t="s">
        <v>325</v>
      </c>
      <c r="C178" s="69"/>
      <c r="D178" s="267" t="s">
        <v>439</v>
      </c>
      <c r="E178" s="267"/>
      <c r="F178" s="267"/>
      <c r="G178" s="267"/>
      <c r="H178" s="66" t="s">
        <v>342</v>
      </c>
      <c r="I178" s="201" t="s">
        <v>440</v>
      </c>
      <c r="J178" s="201"/>
      <c r="K178" s="201"/>
      <c r="L178" s="201"/>
      <c r="M178" s="43">
        <v>1.026</v>
      </c>
      <c r="N178" s="33"/>
      <c r="O178" s="23"/>
      <c r="P178" s="23"/>
    </row>
    <row r="179" spans="1:16" s="22" customFormat="1" ht="16.5" customHeight="1">
      <c r="A179" s="20"/>
      <c r="B179" s="46"/>
      <c r="C179" s="21"/>
      <c r="D179" s="47"/>
      <c r="E179" s="47"/>
      <c r="F179" s="47"/>
      <c r="G179" s="47"/>
      <c r="H179" s="48"/>
      <c r="I179" s="48"/>
      <c r="J179" s="48"/>
      <c r="K179" s="48"/>
      <c r="L179" s="48"/>
      <c r="M179" s="49"/>
      <c r="N179" s="21"/>
      <c r="O179" s="20"/>
      <c r="P179" s="20"/>
    </row>
    <row r="180" spans="1:16" ht="27.75" customHeight="1">
      <c r="A180" s="50" t="s">
        <v>19</v>
      </c>
      <c r="B180" s="23" t="s">
        <v>53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51"/>
      <c r="N180" s="50" t="s">
        <v>60</v>
      </c>
      <c r="O180" s="23"/>
      <c r="P180" s="52"/>
    </row>
    <row r="181" spans="1:16" ht="42" customHeight="1">
      <c r="A181" s="204" t="s">
        <v>54</v>
      </c>
      <c r="B181" s="204" t="s">
        <v>55</v>
      </c>
      <c r="C181" s="204"/>
      <c r="D181" s="204" t="s">
        <v>38</v>
      </c>
      <c r="E181" s="204" t="s">
        <v>56</v>
      </c>
      <c r="F181" s="204"/>
      <c r="G181" s="204"/>
      <c r="H181" s="204" t="s">
        <v>57</v>
      </c>
      <c r="I181" s="204"/>
      <c r="J181" s="204"/>
      <c r="K181" s="204" t="s">
        <v>58</v>
      </c>
      <c r="L181" s="204"/>
      <c r="M181" s="204"/>
      <c r="N181" s="204" t="s">
        <v>59</v>
      </c>
      <c r="O181" s="23"/>
      <c r="P181" s="52"/>
    </row>
    <row r="182" spans="1:16" ht="33" customHeight="1">
      <c r="A182" s="204"/>
      <c r="B182" s="204"/>
      <c r="C182" s="204"/>
      <c r="D182" s="204"/>
      <c r="E182" s="11" t="s">
        <v>14</v>
      </c>
      <c r="F182" s="11" t="s">
        <v>15</v>
      </c>
      <c r="G182" s="11" t="s">
        <v>22</v>
      </c>
      <c r="H182" s="11" t="s">
        <v>14</v>
      </c>
      <c r="I182" s="11" t="s">
        <v>15</v>
      </c>
      <c r="J182" s="11" t="s">
        <v>22</v>
      </c>
      <c r="K182" s="11" t="s">
        <v>14</v>
      </c>
      <c r="L182" s="11" t="s">
        <v>15</v>
      </c>
      <c r="M182" s="11" t="s">
        <v>22</v>
      </c>
      <c r="N182" s="204"/>
      <c r="O182" s="23"/>
      <c r="P182" s="52"/>
    </row>
    <row r="183" spans="1:16" ht="18.75">
      <c r="A183" s="63">
        <v>1</v>
      </c>
      <c r="B183" s="187">
        <v>2</v>
      </c>
      <c r="C183" s="187"/>
      <c r="D183" s="63">
        <v>3</v>
      </c>
      <c r="E183" s="63">
        <v>4</v>
      </c>
      <c r="F183" s="63">
        <v>5</v>
      </c>
      <c r="G183" s="63">
        <v>6</v>
      </c>
      <c r="H183" s="63">
        <v>7</v>
      </c>
      <c r="I183" s="63">
        <v>8</v>
      </c>
      <c r="J183" s="63">
        <v>9</v>
      </c>
      <c r="K183" s="63">
        <v>10</v>
      </c>
      <c r="L183" s="63">
        <v>11</v>
      </c>
      <c r="M183" s="63">
        <v>12</v>
      </c>
      <c r="N183" s="63">
        <v>13</v>
      </c>
      <c r="O183" s="24"/>
      <c r="P183" s="53"/>
    </row>
    <row r="184" spans="1:16" ht="22.5" customHeight="1">
      <c r="A184" s="72"/>
      <c r="B184" s="268"/>
      <c r="C184" s="268"/>
      <c r="D184" s="69"/>
      <c r="E184" s="54"/>
      <c r="F184" s="55"/>
      <c r="G184" s="55"/>
      <c r="H184" s="54"/>
      <c r="I184" s="55"/>
      <c r="J184" s="55"/>
      <c r="K184" s="54"/>
      <c r="L184" s="55"/>
      <c r="M184" s="55"/>
      <c r="N184" s="56"/>
      <c r="O184" s="24"/>
      <c r="P184" s="53"/>
    </row>
    <row r="186" spans="1:16" ht="30" customHeight="1">
      <c r="A186" s="184" t="s">
        <v>164</v>
      </c>
      <c r="B186" s="184"/>
      <c r="C186" s="184"/>
      <c r="D186" s="184"/>
      <c r="E186" s="184"/>
      <c r="F186" s="184"/>
      <c r="G186" s="184"/>
      <c r="H186" s="184"/>
      <c r="I186" s="184"/>
      <c r="J186" s="184"/>
      <c r="K186" s="184"/>
      <c r="L186" s="184"/>
      <c r="M186" s="184"/>
      <c r="N186" s="184"/>
      <c r="P186" s="52"/>
    </row>
    <row r="187" spans="1:16" ht="22.5" customHeight="1">
      <c r="A187" s="184" t="s">
        <v>165</v>
      </c>
      <c r="B187" s="184"/>
      <c r="C187" s="184"/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P187" s="52"/>
    </row>
    <row r="188" spans="1:16" ht="22.5" customHeight="1">
      <c r="A188" s="184" t="s">
        <v>166</v>
      </c>
      <c r="B188" s="184"/>
      <c r="C188" s="184"/>
      <c r="D188" s="184"/>
      <c r="E188" s="184"/>
      <c r="F188" s="184"/>
      <c r="G188" s="184"/>
      <c r="H188" s="184"/>
      <c r="I188" s="184"/>
      <c r="J188" s="184"/>
      <c r="K188" s="184"/>
      <c r="L188" s="184"/>
      <c r="M188" s="184"/>
      <c r="N188" s="184"/>
      <c r="P188" s="52"/>
    </row>
    <row r="189" spans="1:16" ht="47.25" customHeight="1">
      <c r="A189" s="185" t="s">
        <v>441</v>
      </c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P189" s="52"/>
    </row>
    <row r="190" spans="1:16" ht="38.25" customHeight="1">
      <c r="A190" s="185" t="s">
        <v>36</v>
      </c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P190" s="52"/>
    </row>
    <row r="191" spans="1:16" ht="47.25" customHeight="1">
      <c r="A191" s="185" t="s">
        <v>442</v>
      </c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P191" s="52"/>
    </row>
  </sheetData>
  <mergeCells count="338">
    <mergeCell ref="I156:L156"/>
    <mergeCell ref="D165:G165"/>
    <mergeCell ref="I165:L165"/>
    <mergeCell ref="I173:L173"/>
    <mergeCell ref="D174:G174"/>
    <mergeCell ref="I177:L177"/>
    <mergeCell ref="D178:G178"/>
    <mergeCell ref="I175:L175"/>
    <mergeCell ref="D177:G177"/>
    <mergeCell ref="D172:G172"/>
    <mergeCell ref="I172:L172"/>
    <mergeCell ref="D163:G163"/>
    <mergeCell ref="D156:G156"/>
    <mergeCell ref="I162:L162"/>
    <mergeCell ref="D159:G159"/>
    <mergeCell ref="I159:L159"/>
    <mergeCell ref="D161:G161"/>
    <mergeCell ref="I161:L161"/>
    <mergeCell ref="D162:G162"/>
    <mergeCell ref="D160:G160"/>
    <mergeCell ref="A187:N187"/>
    <mergeCell ref="K181:M181"/>
    <mergeCell ref="I176:L176"/>
    <mergeCell ref="D176:G176"/>
    <mergeCell ref="B183:C183"/>
    <mergeCell ref="I157:L157"/>
    <mergeCell ref="B181:C182"/>
    <mergeCell ref="D181:D182"/>
    <mergeCell ref="N181:N182"/>
    <mergeCell ref="B184:C184"/>
    <mergeCell ref="D170:G170"/>
    <mergeCell ref="D168:G168"/>
    <mergeCell ref="I168:L168"/>
    <mergeCell ref="I163:L163"/>
    <mergeCell ref="D157:G157"/>
    <mergeCell ref="A181:A182"/>
    <mergeCell ref="E181:G181"/>
    <mergeCell ref="H181:J181"/>
    <mergeCell ref="I167:L167"/>
    <mergeCell ref="I160:L160"/>
    <mergeCell ref="I153:L153"/>
    <mergeCell ref="D154:G154"/>
    <mergeCell ref="I154:L154"/>
    <mergeCell ref="I152:L152"/>
    <mergeCell ref="D166:G166"/>
    <mergeCell ref="I166:L166"/>
    <mergeCell ref="A191:N191"/>
    <mergeCell ref="D158:G158"/>
    <mergeCell ref="I170:L170"/>
    <mergeCell ref="D171:G171"/>
    <mergeCell ref="I171:L171"/>
    <mergeCell ref="I169:L169"/>
    <mergeCell ref="A190:N190"/>
    <mergeCell ref="D164:G164"/>
    <mergeCell ref="I164:L164"/>
    <mergeCell ref="D169:G169"/>
    <mergeCell ref="D167:G167"/>
    <mergeCell ref="A189:N189"/>
    <mergeCell ref="I174:L174"/>
    <mergeCell ref="D175:G175"/>
    <mergeCell ref="I178:L178"/>
    <mergeCell ref="D173:G173"/>
    <mergeCell ref="A188:N188"/>
    <mergeCell ref="A186:N186"/>
    <mergeCell ref="I148:L148"/>
    <mergeCell ref="I149:L149"/>
    <mergeCell ref="D150:G150"/>
    <mergeCell ref="D149:G149"/>
    <mergeCell ref="I158:L158"/>
    <mergeCell ref="T151:U151"/>
    <mergeCell ref="I141:L141"/>
    <mergeCell ref="D146:G146"/>
    <mergeCell ref="I146:L146"/>
    <mergeCell ref="I151:L151"/>
    <mergeCell ref="D141:G141"/>
    <mergeCell ref="D143:G143"/>
    <mergeCell ref="I143:L143"/>
    <mergeCell ref="D144:G144"/>
    <mergeCell ref="D142:G142"/>
    <mergeCell ref="I150:L150"/>
    <mergeCell ref="D147:G147"/>
    <mergeCell ref="I147:L147"/>
    <mergeCell ref="D148:G148"/>
    <mergeCell ref="D153:G153"/>
    <mergeCell ref="D151:G151"/>
    <mergeCell ref="D152:G152"/>
    <mergeCell ref="I155:L155"/>
    <mergeCell ref="D155:G155"/>
    <mergeCell ref="D139:G139"/>
    <mergeCell ref="I139:L139"/>
    <mergeCell ref="I130:L130"/>
    <mergeCell ref="D132:G132"/>
    <mergeCell ref="I132:L132"/>
    <mergeCell ref="D145:G145"/>
    <mergeCell ref="I145:L145"/>
    <mergeCell ref="I144:L144"/>
    <mergeCell ref="I142:L142"/>
    <mergeCell ref="D140:G140"/>
    <mergeCell ref="I140:L140"/>
    <mergeCell ref="D138:G138"/>
    <mergeCell ref="I138:L138"/>
    <mergeCell ref="D135:G135"/>
    <mergeCell ref="I135:L135"/>
    <mergeCell ref="D136:G136"/>
    <mergeCell ref="I136:L136"/>
    <mergeCell ref="D137:G137"/>
    <mergeCell ref="I137:L137"/>
    <mergeCell ref="D131:G131"/>
    <mergeCell ref="I116:L116"/>
    <mergeCell ref="D115:G115"/>
    <mergeCell ref="I131:L131"/>
    <mergeCell ref="D120:G120"/>
    <mergeCell ref="I120:L120"/>
    <mergeCell ref="D124:G124"/>
    <mergeCell ref="I124:L124"/>
    <mergeCell ref="D126:G126"/>
    <mergeCell ref="I126:L126"/>
    <mergeCell ref="D127:G127"/>
    <mergeCell ref="D130:G130"/>
    <mergeCell ref="D123:G123"/>
    <mergeCell ref="I127:L127"/>
    <mergeCell ref="D122:G122"/>
    <mergeCell ref="I122:L122"/>
    <mergeCell ref="D125:G125"/>
    <mergeCell ref="I125:L125"/>
    <mergeCell ref="D113:G113"/>
    <mergeCell ref="I113:L113"/>
    <mergeCell ref="T133:U133"/>
    <mergeCell ref="D134:G134"/>
    <mergeCell ref="I134:L134"/>
    <mergeCell ref="D133:G133"/>
    <mergeCell ref="I133:L133"/>
    <mergeCell ref="D114:G114"/>
    <mergeCell ref="D129:G129"/>
    <mergeCell ref="I129:L129"/>
    <mergeCell ref="D128:G128"/>
    <mergeCell ref="I128:L128"/>
    <mergeCell ref="I118:L118"/>
    <mergeCell ref="D119:G119"/>
    <mergeCell ref="I119:L119"/>
    <mergeCell ref="D121:G121"/>
    <mergeCell ref="I121:L121"/>
    <mergeCell ref="D118:G118"/>
    <mergeCell ref="I123:L123"/>
    <mergeCell ref="I115:L115"/>
    <mergeCell ref="I114:L114"/>
    <mergeCell ref="D117:G117"/>
    <mergeCell ref="I117:L117"/>
    <mergeCell ref="D116:G116"/>
    <mergeCell ref="I111:L111"/>
    <mergeCell ref="I98:L98"/>
    <mergeCell ref="I97:L97"/>
    <mergeCell ref="D97:G97"/>
    <mergeCell ref="D112:G112"/>
    <mergeCell ref="I112:L112"/>
    <mergeCell ref="D108:G108"/>
    <mergeCell ref="I108:L108"/>
    <mergeCell ref="D105:G105"/>
    <mergeCell ref="I105:L105"/>
    <mergeCell ref="D106:G106"/>
    <mergeCell ref="I106:L106"/>
    <mergeCell ref="D107:G107"/>
    <mergeCell ref="I107:L107"/>
    <mergeCell ref="D109:G109"/>
    <mergeCell ref="I109:L109"/>
    <mergeCell ref="D110:G110"/>
    <mergeCell ref="I110:L110"/>
    <mergeCell ref="D111:G111"/>
    <mergeCell ref="I92:L92"/>
    <mergeCell ref="I102:L102"/>
    <mergeCell ref="D102:G102"/>
    <mergeCell ref="D99:G99"/>
    <mergeCell ref="I99:L99"/>
    <mergeCell ref="D94:G94"/>
    <mergeCell ref="I94:L94"/>
    <mergeCell ref="D95:G95"/>
    <mergeCell ref="I95:L95"/>
    <mergeCell ref="D98:G98"/>
    <mergeCell ref="D89:G89"/>
    <mergeCell ref="I89:L89"/>
    <mergeCell ref="D84:G84"/>
    <mergeCell ref="I84:L84"/>
    <mergeCell ref="D85:G85"/>
    <mergeCell ref="I85:L85"/>
    <mergeCell ref="T103:U103"/>
    <mergeCell ref="D104:G104"/>
    <mergeCell ref="I104:L104"/>
    <mergeCell ref="D100:G100"/>
    <mergeCell ref="I100:L100"/>
    <mergeCell ref="D101:G101"/>
    <mergeCell ref="I101:L101"/>
    <mergeCell ref="D103:G103"/>
    <mergeCell ref="D90:G90"/>
    <mergeCell ref="I90:L90"/>
    <mergeCell ref="I103:L103"/>
    <mergeCell ref="D96:G96"/>
    <mergeCell ref="I96:L96"/>
    <mergeCell ref="D91:G91"/>
    <mergeCell ref="I91:L91"/>
    <mergeCell ref="D92:G92"/>
    <mergeCell ref="D93:G93"/>
    <mergeCell ref="I93:L93"/>
    <mergeCell ref="D88:G88"/>
    <mergeCell ref="I88:L88"/>
    <mergeCell ref="D87:G87"/>
    <mergeCell ref="D86:G86"/>
    <mergeCell ref="I86:L86"/>
    <mergeCell ref="I78:L78"/>
    <mergeCell ref="B75:F75"/>
    <mergeCell ref="G75:H75"/>
    <mergeCell ref="I75:J75"/>
    <mergeCell ref="I87:L87"/>
    <mergeCell ref="D82:G82"/>
    <mergeCell ref="I82:L82"/>
    <mergeCell ref="I83:L83"/>
    <mergeCell ref="D83:G83"/>
    <mergeCell ref="D81:G81"/>
    <mergeCell ref="I81:L81"/>
    <mergeCell ref="D80:G80"/>
    <mergeCell ref="I80:L80"/>
    <mergeCell ref="D79:G79"/>
    <mergeCell ref="G74:H74"/>
    <mergeCell ref="I74:J74"/>
    <mergeCell ref="K74:L74"/>
    <mergeCell ref="K63:L63"/>
    <mergeCell ref="E64:H64"/>
    <mergeCell ref="I64:J64"/>
    <mergeCell ref="K64:L64"/>
    <mergeCell ref="I66:J66"/>
    <mergeCell ref="K66:L66"/>
    <mergeCell ref="I63:J63"/>
    <mergeCell ref="E68:H68"/>
    <mergeCell ref="K67:L67"/>
    <mergeCell ref="E66:H66"/>
    <mergeCell ref="E62:H62"/>
    <mergeCell ref="E67:H67"/>
    <mergeCell ref="I67:J67"/>
    <mergeCell ref="I79:L79"/>
    <mergeCell ref="K75:L75"/>
    <mergeCell ref="K73:L73"/>
    <mergeCell ref="I68:J68"/>
    <mergeCell ref="B73:F73"/>
    <mergeCell ref="I73:J73"/>
    <mergeCell ref="K68:L68"/>
    <mergeCell ref="D78:G78"/>
    <mergeCell ref="G73:H73"/>
    <mergeCell ref="B72:F72"/>
    <mergeCell ref="G72:H72"/>
    <mergeCell ref="I72:J72"/>
    <mergeCell ref="K72:L72"/>
    <mergeCell ref="B70:K70"/>
    <mergeCell ref="K65:L65"/>
    <mergeCell ref="I62:J62"/>
    <mergeCell ref="K62:L62"/>
    <mergeCell ref="E65:H65"/>
    <mergeCell ref="I65:J65"/>
    <mergeCell ref="E63:H63"/>
    <mergeCell ref="B74:F74"/>
    <mergeCell ref="E61:H61"/>
    <mergeCell ref="I61:J61"/>
    <mergeCell ref="K61:L61"/>
    <mergeCell ref="B28:N28"/>
    <mergeCell ref="B31:O31"/>
    <mergeCell ref="E60:H60"/>
    <mergeCell ref="K60:L60"/>
    <mergeCell ref="K50:L50"/>
    <mergeCell ref="E46:H46"/>
    <mergeCell ref="I46:J46"/>
    <mergeCell ref="K46:L46"/>
    <mergeCell ref="K47:L47"/>
    <mergeCell ref="I47:J47"/>
    <mergeCell ref="K49:L49"/>
    <mergeCell ref="I44:J44"/>
    <mergeCell ref="E35:M35"/>
    <mergeCell ref="E36:M36"/>
    <mergeCell ref="E37:M37"/>
    <mergeCell ref="E38:M38"/>
    <mergeCell ref="E51:H51"/>
    <mergeCell ref="I60:J60"/>
    <mergeCell ref="I58:J58"/>
    <mergeCell ref="K55:L55"/>
    <mergeCell ref="I54:J54"/>
    <mergeCell ref="E47:H47"/>
    <mergeCell ref="K53:L53"/>
    <mergeCell ref="E53:H53"/>
    <mergeCell ref="I50:J50"/>
    <mergeCell ref="K51:L51"/>
    <mergeCell ref="E52:H52"/>
    <mergeCell ref="I52:J52"/>
    <mergeCell ref="K52:L52"/>
    <mergeCell ref="I45:J45"/>
    <mergeCell ref="K45:L45"/>
    <mergeCell ref="E48:H48"/>
    <mergeCell ref="E49:H49"/>
    <mergeCell ref="I49:J49"/>
    <mergeCell ref="I51:J51"/>
    <mergeCell ref="I53:J53"/>
    <mergeCell ref="E50:H50"/>
    <mergeCell ref="E45:H45"/>
    <mergeCell ref="E59:H59"/>
    <mergeCell ref="I59:J59"/>
    <mergeCell ref="K59:L59"/>
    <mergeCell ref="E56:H56"/>
    <mergeCell ref="I56:J56"/>
    <mergeCell ref="I48:J48"/>
    <mergeCell ref="K48:L48"/>
    <mergeCell ref="E58:H58"/>
    <mergeCell ref="K56:L56"/>
    <mergeCell ref="E57:H57"/>
    <mergeCell ref="K54:L54"/>
    <mergeCell ref="E54:H54"/>
    <mergeCell ref="I57:J57"/>
    <mergeCell ref="K57:L57"/>
    <mergeCell ref="E55:H55"/>
    <mergeCell ref="I55:J55"/>
    <mergeCell ref="K58:L58"/>
    <mergeCell ref="H3:N3"/>
    <mergeCell ref="A14:N14"/>
    <mergeCell ref="A15:N15"/>
    <mergeCell ref="B18:C18"/>
    <mergeCell ref="D18:N18"/>
    <mergeCell ref="A13:N13"/>
    <mergeCell ref="B22:C22"/>
    <mergeCell ref="E44:H44"/>
    <mergeCell ref="I43:J43"/>
    <mergeCell ref="B20:C20"/>
    <mergeCell ref="D20:N20"/>
    <mergeCell ref="F22:L22"/>
    <mergeCell ref="B26:F26"/>
    <mergeCell ref="B40:I40"/>
    <mergeCell ref="E42:H42"/>
    <mergeCell ref="K44:L44"/>
    <mergeCell ref="I42:J42"/>
    <mergeCell ref="K42:L42"/>
    <mergeCell ref="K43:L43"/>
    <mergeCell ref="B32:M32"/>
    <mergeCell ref="B27:M27"/>
    <mergeCell ref="E43:H43"/>
  </mergeCells>
  <phoneticPr fontId="27" type="noConversion"/>
  <pageMargins left="0.3" right="0.19685039370078741" top="0.39370078740157483" bottom="0.39370078740157483" header="0" footer="0"/>
  <pageSetup paperSize="9" scale="70" orientation="landscape" r:id="rId1"/>
  <colBreaks count="1" manualBreakCount="1">
    <brk id="1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tabSelected="1" view="pageBreakPreview" topLeftCell="A37" zoomScale="80" zoomScaleSheetLayoutView="80" workbookViewId="0">
      <selection activeCell="A48" sqref="A48:N51"/>
    </sheetView>
  </sheetViews>
  <sheetFormatPr defaultRowHeight="18.75"/>
  <cols>
    <col min="1" max="1" width="6.5703125" style="20" customWidth="1"/>
    <col min="2" max="2" width="8.42578125" style="105" customWidth="1"/>
    <col min="3" max="4" width="20.7109375" style="23" customWidth="1"/>
    <col min="5" max="5" width="18.85546875" style="23" customWidth="1"/>
    <col min="6" max="6" width="17.42578125" style="23" customWidth="1"/>
    <col min="7" max="7" width="11.7109375" style="23" customWidth="1"/>
    <col min="8" max="8" width="13.5703125" style="23" customWidth="1"/>
    <col min="9" max="9" width="12.85546875" style="23" customWidth="1"/>
    <col min="10" max="10" width="12.5703125" style="23" customWidth="1"/>
    <col min="11" max="11" width="10.85546875" style="23" customWidth="1"/>
    <col min="12" max="12" width="8" style="23" customWidth="1"/>
    <col min="13" max="13" width="21.7109375" style="23" customWidth="1"/>
    <col min="14" max="14" width="17.5703125" style="23" customWidth="1"/>
    <col min="15" max="15" width="0.5703125" style="23" hidden="1" customWidth="1"/>
    <col min="16" max="16" width="2.7109375" style="23" hidden="1" customWidth="1"/>
    <col min="17" max="18" width="9.140625" style="23"/>
    <col min="19" max="21" width="9.140625" style="8"/>
    <col min="22" max="22" width="10.5703125" style="8" bestFit="1" customWidth="1"/>
    <col min="23" max="16384" width="9.140625" style="8"/>
  </cols>
  <sheetData>
    <row r="1" spans="1:18" ht="24" customHeight="1">
      <c r="A1" s="29"/>
      <c r="H1" s="23" t="s">
        <v>0</v>
      </c>
    </row>
    <row r="2" spans="1:18" ht="26.25" customHeight="1">
      <c r="A2" s="29"/>
      <c r="H2" s="23" t="s">
        <v>63</v>
      </c>
    </row>
    <row r="3" spans="1:18" ht="24" customHeight="1">
      <c r="A3" s="29"/>
      <c r="H3" s="302" t="s">
        <v>155</v>
      </c>
      <c r="I3" s="302"/>
      <c r="J3" s="302"/>
      <c r="K3" s="302"/>
      <c r="L3" s="302"/>
      <c r="M3" s="302"/>
      <c r="N3" s="302"/>
    </row>
    <row r="4" spans="1:18" ht="18.75" customHeight="1">
      <c r="A4" s="29"/>
      <c r="H4" s="24" t="s">
        <v>65</v>
      </c>
      <c r="J4" s="24"/>
      <c r="K4" s="24"/>
      <c r="L4" s="24"/>
    </row>
    <row r="5" spans="1:18" ht="18.75" customHeight="1">
      <c r="A5" s="29"/>
      <c r="H5" s="156"/>
      <c r="I5" s="157"/>
      <c r="J5" s="157"/>
      <c r="K5" s="157"/>
      <c r="L5" s="157"/>
      <c r="M5" s="157"/>
    </row>
    <row r="6" spans="1:18" ht="18" customHeight="1">
      <c r="I6" s="24"/>
      <c r="L6" s="24"/>
    </row>
    <row r="7" spans="1:18" ht="23.25" customHeight="1">
      <c r="A7" s="303" t="s">
        <v>41</v>
      </c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</row>
    <row r="8" spans="1:18">
      <c r="A8" s="304" t="s">
        <v>484</v>
      </c>
      <c r="B8" s="304"/>
      <c r="C8" s="304"/>
      <c r="D8" s="304"/>
      <c r="E8" s="304"/>
      <c r="F8" s="304"/>
      <c r="G8" s="304"/>
      <c r="H8" s="304"/>
      <c r="I8" s="304"/>
      <c r="J8" s="304"/>
      <c r="K8" s="304"/>
      <c r="L8" s="304"/>
      <c r="M8" s="304"/>
      <c r="N8" s="304"/>
    </row>
    <row r="9" spans="1:18" ht="28.5" customHeight="1">
      <c r="A9" s="20" t="s">
        <v>1</v>
      </c>
      <c r="B9" s="158"/>
      <c r="C9" s="159">
        <v>1500000</v>
      </c>
      <c r="D9" s="157"/>
      <c r="E9" s="160" t="s">
        <v>111</v>
      </c>
      <c r="F9" s="160"/>
      <c r="G9" s="160"/>
      <c r="H9" s="160"/>
      <c r="I9" s="160"/>
      <c r="J9" s="160"/>
      <c r="K9" s="160"/>
      <c r="L9" s="160"/>
      <c r="M9" s="173" t="s">
        <v>471</v>
      </c>
      <c r="N9" s="161"/>
    </row>
    <row r="10" spans="1:18" s="88" customFormat="1">
      <c r="A10" s="20"/>
      <c r="B10" s="170"/>
      <c r="C10" s="170" t="s">
        <v>447</v>
      </c>
      <c r="D10" s="161" t="s">
        <v>465</v>
      </c>
      <c r="E10" s="301" t="s">
        <v>466</v>
      </c>
      <c r="F10" s="301"/>
      <c r="G10" s="301"/>
      <c r="H10" s="301"/>
      <c r="I10" s="301"/>
      <c r="J10" s="301"/>
      <c r="K10" s="301"/>
      <c r="L10" s="301"/>
      <c r="M10" s="169" t="s">
        <v>469</v>
      </c>
      <c r="N10" s="161"/>
      <c r="O10" s="23"/>
      <c r="P10" s="23"/>
      <c r="Q10" s="23"/>
      <c r="R10" s="23"/>
    </row>
    <row r="11" spans="1:18" ht="25.5" customHeight="1">
      <c r="A11" s="20" t="s">
        <v>3</v>
      </c>
      <c r="B11" s="158"/>
      <c r="C11" s="159">
        <v>1510000</v>
      </c>
      <c r="D11" s="157"/>
      <c r="E11" s="160" t="s">
        <v>111</v>
      </c>
      <c r="F11" s="160"/>
      <c r="G11" s="160"/>
      <c r="H11" s="160"/>
      <c r="I11" s="160"/>
      <c r="J11" s="160"/>
      <c r="K11" s="160"/>
      <c r="L11" s="160"/>
      <c r="M11" s="173" t="s">
        <v>471</v>
      </c>
      <c r="N11" s="161"/>
    </row>
    <row r="12" spans="1:18" s="88" customFormat="1">
      <c r="A12" s="20"/>
      <c r="B12" s="170"/>
      <c r="C12" s="170" t="s">
        <v>447</v>
      </c>
      <c r="D12" s="161" t="s">
        <v>113</v>
      </c>
      <c r="E12" s="301" t="s">
        <v>467</v>
      </c>
      <c r="F12" s="301"/>
      <c r="G12" s="301"/>
      <c r="H12" s="301"/>
      <c r="I12" s="301"/>
      <c r="J12" s="301"/>
      <c r="K12" s="301"/>
      <c r="L12" s="301"/>
      <c r="M12" s="169" t="s">
        <v>469</v>
      </c>
      <c r="N12" s="161"/>
      <c r="O12" s="23"/>
      <c r="P12" s="23"/>
      <c r="Q12" s="23"/>
      <c r="R12" s="23"/>
    </row>
    <row r="13" spans="1:18" ht="37.5" customHeight="1">
      <c r="A13" s="20" t="s">
        <v>6</v>
      </c>
      <c r="B13" s="158"/>
      <c r="C13" s="159">
        <v>1514082</v>
      </c>
      <c r="D13" s="158" t="s">
        <v>472</v>
      </c>
      <c r="E13" s="306" t="s">
        <v>473</v>
      </c>
      <c r="F13" s="306"/>
      <c r="G13" s="306"/>
      <c r="H13" s="306"/>
      <c r="I13" s="306"/>
      <c r="J13" s="306"/>
      <c r="K13" s="306"/>
      <c r="L13" s="306"/>
      <c r="M13" s="174" t="s">
        <v>485</v>
      </c>
    </row>
    <row r="14" spans="1:18" s="88" customFormat="1" ht="36" customHeight="1">
      <c r="A14" s="20"/>
      <c r="B14" s="170"/>
      <c r="C14" s="172" t="s">
        <v>447</v>
      </c>
      <c r="D14" s="171" t="s">
        <v>4</v>
      </c>
      <c r="E14" s="311" t="s">
        <v>468</v>
      </c>
      <c r="F14" s="311"/>
      <c r="G14" s="311"/>
      <c r="H14" s="311"/>
      <c r="I14" s="311"/>
      <c r="J14" s="311"/>
      <c r="K14" s="311"/>
      <c r="L14" s="311"/>
      <c r="M14" s="175" t="s">
        <v>470</v>
      </c>
      <c r="N14" s="23"/>
      <c r="O14" s="23"/>
      <c r="P14" s="23"/>
      <c r="Q14" s="23"/>
      <c r="R14" s="23"/>
    </row>
    <row r="15" spans="1:18" s="88" customFormat="1" ht="16.5" customHeight="1">
      <c r="A15" s="20"/>
      <c r="B15" s="46"/>
      <c r="C15" s="21"/>
      <c r="D15" s="21"/>
      <c r="E15" s="21"/>
      <c r="F15" s="161"/>
      <c r="G15" s="21"/>
      <c r="H15" s="21"/>
      <c r="I15" s="21"/>
      <c r="J15" s="21"/>
      <c r="K15" s="21"/>
      <c r="L15" s="21"/>
      <c r="M15" s="23"/>
      <c r="N15" s="23"/>
      <c r="O15" s="23"/>
      <c r="P15" s="23"/>
      <c r="Q15" s="23"/>
      <c r="R15" s="23"/>
    </row>
    <row r="16" spans="1:18" ht="21.75" customHeight="1">
      <c r="A16" s="20" t="s">
        <v>7</v>
      </c>
      <c r="B16" s="119" t="s">
        <v>42</v>
      </c>
      <c r="C16" s="119"/>
      <c r="F16" s="137">
        <v>70000</v>
      </c>
      <c r="G16" s="162" t="s">
        <v>448</v>
      </c>
      <c r="H16" s="162"/>
      <c r="I16" s="162"/>
      <c r="J16" s="162"/>
      <c r="K16" s="305">
        <v>70000</v>
      </c>
      <c r="L16" s="305"/>
      <c r="M16" s="147" t="s">
        <v>449</v>
      </c>
    </row>
    <row r="17" spans="1:18" ht="20.25" customHeight="1">
      <c r="B17" s="119" t="s">
        <v>70</v>
      </c>
      <c r="C17" s="119"/>
      <c r="D17" s="137"/>
      <c r="E17" s="163" t="s">
        <v>449</v>
      </c>
      <c r="H17" s="162"/>
      <c r="I17" s="162"/>
      <c r="J17" s="162"/>
      <c r="K17" s="162"/>
      <c r="L17" s="162"/>
      <c r="M17" s="162"/>
    </row>
    <row r="18" spans="1:18" ht="27.75" customHeight="1">
      <c r="A18" s="20" t="s">
        <v>9</v>
      </c>
      <c r="B18" s="309" t="s">
        <v>445</v>
      </c>
      <c r="C18" s="309"/>
      <c r="D18" s="309"/>
      <c r="E18" s="309"/>
      <c r="F18" s="309"/>
      <c r="G18" s="164"/>
      <c r="H18" s="164"/>
      <c r="I18" s="164"/>
      <c r="J18" s="164"/>
      <c r="K18" s="164"/>
      <c r="L18" s="164"/>
    </row>
    <row r="19" spans="1:18" ht="27" customHeight="1">
      <c r="B19" s="307" t="s">
        <v>474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</row>
    <row r="20" spans="1:18" ht="25.5" customHeight="1">
      <c r="A20" s="20" t="s">
        <v>10</v>
      </c>
      <c r="B20" s="310" t="s">
        <v>463</v>
      </c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</row>
    <row r="21" spans="1:18" s="102" customFormat="1" ht="21" customHeight="1">
      <c r="A21" s="138"/>
      <c r="B21" s="149" t="s">
        <v>12</v>
      </c>
      <c r="C21" s="198" t="s">
        <v>459</v>
      </c>
      <c r="D21" s="199"/>
      <c r="E21" s="199"/>
      <c r="F21" s="199"/>
      <c r="G21" s="199"/>
      <c r="H21" s="199"/>
      <c r="I21" s="199"/>
      <c r="J21" s="199"/>
      <c r="K21" s="199"/>
      <c r="L21" s="199"/>
      <c r="M21" s="200"/>
      <c r="N21" s="101"/>
      <c r="O21" s="101"/>
      <c r="P21" s="101"/>
      <c r="Q21" s="101"/>
      <c r="R21" s="101"/>
    </row>
    <row r="22" spans="1:18" s="102" customFormat="1" ht="27" customHeight="1">
      <c r="A22" s="138"/>
      <c r="B22" s="149">
        <v>1</v>
      </c>
      <c r="C22" s="192" t="s">
        <v>475</v>
      </c>
      <c r="D22" s="193"/>
      <c r="E22" s="193"/>
      <c r="F22" s="193"/>
      <c r="G22" s="193"/>
      <c r="H22" s="193"/>
      <c r="I22" s="193"/>
      <c r="J22" s="193"/>
      <c r="K22" s="193"/>
      <c r="L22" s="193"/>
      <c r="M22" s="194"/>
      <c r="N22" s="101"/>
      <c r="O22" s="101"/>
      <c r="P22" s="101"/>
      <c r="Q22" s="101"/>
      <c r="R22" s="101"/>
    </row>
    <row r="23" spans="1:18" s="102" customFormat="1" ht="23.25" customHeight="1">
      <c r="A23" s="165" t="s">
        <v>11</v>
      </c>
      <c r="B23" s="308" t="s">
        <v>476</v>
      </c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100"/>
      <c r="O23" s="101"/>
      <c r="P23" s="101"/>
      <c r="Q23" s="101"/>
      <c r="R23" s="101"/>
    </row>
    <row r="24" spans="1:18" ht="19.5" customHeight="1">
      <c r="A24" s="20" t="s">
        <v>13</v>
      </c>
      <c r="B24" s="23" t="s">
        <v>450</v>
      </c>
    </row>
    <row r="25" spans="1:18" s="102" customFormat="1" ht="21" customHeight="1">
      <c r="A25" s="138"/>
      <c r="B25" s="149" t="s">
        <v>12</v>
      </c>
      <c r="C25" s="198" t="s">
        <v>451</v>
      </c>
      <c r="D25" s="199"/>
      <c r="E25" s="199"/>
      <c r="F25" s="199"/>
      <c r="G25" s="199"/>
      <c r="H25" s="199"/>
      <c r="I25" s="199"/>
      <c r="J25" s="199"/>
      <c r="K25" s="199"/>
      <c r="L25" s="199"/>
      <c r="M25" s="200"/>
      <c r="N25" s="101"/>
      <c r="O25" s="101"/>
      <c r="P25" s="101"/>
      <c r="Q25" s="101"/>
      <c r="R25" s="101"/>
    </row>
    <row r="26" spans="1:18" s="102" customFormat="1" ht="46.5" customHeight="1">
      <c r="A26" s="138"/>
      <c r="B26" s="149">
        <v>1</v>
      </c>
      <c r="C26" s="192" t="s">
        <v>477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4"/>
      <c r="N26" s="101"/>
      <c r="O26" s="101"/>
      <c r="P26" s="101"/>
      <c r="Q26" s="101"/>
      <c r="R26" s="101"/>
    </row>
    <row r="27" spans="1:18" ht="25.5" customHeight="1">
      <c r="A27" s="20" t="s">
        <v>17</v>
      </c>
      <c r="B27" s="256" t="s">
        <v>453</v>
      </c>
      <c r="C27" s="256"/>
      <c r="D27" s="256"/>
      <c r="E27" s="256"/>
      <c r="F27" s="256"/>
      <c r="G27" s="256"/>
      <c r="H27" s="256"/>
      <c r="I27" s="256"/>
    </row>
    <row r="28" spans="1:18" ht="28.5" customHeight="1">
      <c r="B28" s="12" t="s">
        <v>12</v>
      </c>
      <c r="C28" s="204" t="s">
        <v>452</v>
      </c>
      <c r="D28" s="204"/>
      <c r="E28" s="204"/>
      <c r="F28" s="204"/>
      <c r="G28" s="204" t="s">
        <v>49</v>
      </c>
      <c r="H28" s="204"/>
      <c r="I28" s="204" t="s">
        <v>50</v>
      </c>
      <c r="J28" s="204"/>
      <c r="K28" s="204" t="s">
        <v>73</v>
      </c>
      <c r="L28" s="198"/>
      <c r="M28" s="142"/>
    </row>
    <row r="29" spans="1:18" ht="15.75" customHeight="1">
      <c r="B29" s="153" t="s">
        <v>33</v>
      </c>
      <c r="C29" s="204">
        <v>2</v>
      </c>
      <c r="D29" s="204"/>
      <c r="E29" s="204"/>
      <c r="F29" s="204"/>
      <c r="G29" s="204">
        <v>3</v>
      </c>
      <c r="H29" s="204"/>
      <c r="I29" s="249">
        <v>4</v>
      </c>
      <c r="J29" s="249"/>
      <c r="K29" s="249">
        <v>5</v>
      </c>
      <c r="L29" s="313"/>
      <c r="M29" s="143"/>
    </row>
    <row r="30" spans="1:18" ht="40.5" customHeight="1">
      <c r="B30" s="155" t="s">
        <v>33</v>
      </c>
      <c r="C30" s="267" t="s">
        <v>478</v>
      </c>
      <c r="D30" s="267"/>
      <c r="E30" s="267"/>
      <c r="F30" s="267"/>
      <c r="G30" s="276">
        <v>70000</v>
      </c>
      <c r="H30" s="276"/>
      <c r="I30" s="276">
        <v>0</v>
      </c>
      <c r="J30" s="276"/>
      <c r="K30" s="276">
        <f>SUM(G30:J30)</f>
        <v>70000</v>
      </c>
      <c r="L30" s="280"/>
      <c r="M30" s="144"/>
    </row>
    <row r="31" spans="1:18" ht="24.75" customHeight="1">
      <c r="B31" s="155"/>
      <c r="C31" s="204" t="s">
        <v>73</v>
      </c>
      <c r="D31" s="204"/>
      <c r="E31" s="204"/>
      <c r="F31" s="204"/>
      <c r="G31" s="276">
        <f>SUM(G30:H30)</f>
        <v>70000</v>
      </c>
      <c r="H31" s="276"/>
      <c r="I31" s="280">
        <f>SUM(I30:J30)</f>
        <v>0</v>
      </c>
      <c r="J31" s="281"/>
      <c r="K31" s="280">
        <f>SUM(K30:L30)</f>
        <v>70000</v>
      </c>
      <c r="L31" s="297"/>
      <c r="M31" s="144"/>
    </row>
    <row r="32" spans="1:18" ht="30.75" customHeight="1">
      <c r="A32" s="20" t="s">
        <v>18</v>
      </c>
      <c r="B32" s="256" t="s">
        <v>454</v>
      </c>
      <c r="C32" s="256"/>
      <c r="D32" s="256"/>
      <c r="E32" s="256"/>
      <c r="F32" s="256"/>
      <c r="G32" s="256"/>
      <c r="H32" s="256"/>
      <c r="I32" s="256"/>
      <c r="J32" s="256"/>
      <c r="K32" s="256"/>
    </row>
    <row r="33" spans="1:18" ht="36.75" customHeight="1">
      <c r="B33" s="198" t="s">
        <v>455</v>
      </c>
      <c r="C33" s="199"/>
      <c r="D33" s="199"/>
      <c r="E33" s="199"/>
      <c r="F33" s="199"/>
      <c r="G33" s="199"/>
      <c r="H33" s="200"/>
      <c r="I33" s="201" t="s">
        <v>49</v>
      </c>
      <c r="J33" s="201"/>
      <c r="K33" s="198" t="s">
        <v>50</v>
      </c>
      <c r="L33" s="200"/>
      <c r="M33" s="150" t="s">
        <v>16</v>
      </c>
    </row>
    <row r="34" spans="1:18" ht="18" customHeight="1">
      <c r="B34" s="198">
        <v>1</v>
      </c>
      <c r="C34" s="199"/>
      <c r="D34" s="199"/>
      <c r="E34" s="199"/>
      <c r="F34" s="199"/>
      <c r="G34" s="199"/>
      <c r="H34" s="200"/>
      <c r="I34" s="201">
        <v>2</v>
      </c>
      <c r="J34" s="201"/>
      <c r="K34" s="201">
        <v>3</v>
      </c>
      <c r="L34" s="201"/>
      <c r="M34" s="150">
        <v>4</v>
      </c>
    </row>
    <row r="35" spans="1:18" ht="37.5" customHeight="1">
      <c r="A35" s="20" t="s">
        <v>19</v>
      </c>
      <c r="B35" s="119" t="s">
        <v>456</v>
      </c>
      <c r="C35" s="119"/>
      <c r="D35" s="119"/>
      <c r="E35" s="119"/>
      <c r="F35" s="119"/>
      <c r="G35" s="119"/>
      <c r="H35" s="119"/>
      <c r="I35" s="119"/>
      <c r="J35" s="119"/>
    </row>
    <row r="36" spans="1:18" s="132" customFormat="1" ht="36.75" customHeight="1">
      <c r="A36" s="131"/>
      <c r="B36" s="12" t="s">
        <v>12</v>
      </c>
      <c r="C36" s="198" t="s">
        <v>457</v>
      </c>
      <c r="D36" s="199"/>
      <c r="E36" s="199"/>
      <c r="F36" s="199"/>
      <c r="G36" s="200"/>
      <c r="H36" s="151" t="s">
        <v>458</v>
      </c>
      <c r="I36" s="198" t="s">
        <v>21</v>
      </c>
      <c r="J36" s="200"/>
      <c r="K36" s="204" t="s">
        <v>49</v>
      </c>
      <c r="L36" s="204"/>
      <c r="M36" s="151" t="s">
        <v>50</v>
      </c>
      <c r="N36" s="151" t="s">
        <v>73</v>
      </c>
      <c r="O36" s="131"/>
      <c r="P36" s="131"/>
      <c r="Q36" s="131"/>
      <c r="R36" s="131"/>
    </row>
    <row r="37" spans="1:18" s="22" customFormat="1" ht="19.5" customHeight="1">
      <c r="A37" s="20"/>
      <c r="B37" s="153" t="s">
        <v>33</v>
      </c>
      <c r="C37" s="298">
        <v>2</v>
      </c>
      <c r="D37" s="299"/>
      <c r="E37" s="299"/>
      <c r="F37" s="299"/>
      <c r="G37" s="300"/>
      <c r="H37" s="152">
        <v>3</v>
      </c>
      <c r="I37" s="198">
        <v>4</v>
      </c>
      <c r="J37" s="200"/>
      <c r="K37" s="204">
        <v>5</v>
      </c>
      <c r="L37" s="204"/>
      <c r="M37" s="148">
        <v>6</v>
      </c>
      <c r="N37" s="148">
        <v>7</v>
      </c>
      <c r="O37" s="20"/>
      <c r="P37" s="20"/>
      <c r="Q37" s="20"/>
      <c r="R37" s="20"/>
    </row>
    <row r="38" spans="1:18" s="22" customFormat="1" ht="43.5" customHeight="1">
      <c r="A38" s="20"/>
      <c r="B38" s="12"/>
      <c r="C38" s="192" t="s">
        <v>479</v>
      </c>
      <c r="D38" s="193"/>
      <c r="E38" s="193"/>
      <c r="F38" s="193"/>
      <c r="G38" s="194"/>
      <c r="H38" s="151"/>
      <c r="I38" s="290"/>
      <c r="J38" s="291"/>
      <c r="K38" s="276"/>
      <c r="L38" s="276"/>
      <c r="M38" s="154"/>
      <c r="N38" s="140"/>
      <c r="O38" s="20"/>
      <c r="P38" s="20"/>
      <c r="Q38" s="20"/>
      <c r="R38" s="20"/>
    </row>
    <row r="39" spans="1:18" s="22" customFormat="1" ht="21" customHeight="1">
      <c r="A39" s="20"/>
      <c r="B39" s="12" t="s">
        <v>33</v>
      </c>
      <c r="C39" s="292" t="s">
        <v>332</v>
      </c>
      <c r="D39" s="293"/>
      <c r="E39" s="293"/>
      <c r="F39" s="293"/>
      <c r="G39" s="294"/>
      <c r="H39" s="151"/>
      <c r="I39" s="290"/>
      <c r="J39" s="291"/>
      <c r="K39" s="276"/>
      <c r="L39" s="276"/>
      <c r="M39" s="154"/>
      <c r="N39" s="140"/>
      <c r="O39" s="20"/>
      <c r="P39" s="20"/>
      <c r="Q39" s="20"/>
      <c r="R39" s="20"/>
    </row>
    <row r="40" spans="1:18" s="22" customFormat="1" ht="27.75" customHeight="1">
      <c r="A40" s="20"/>
      <c r="B40" s="12" t="s">
        <v>23</v>
      </c>
      <c r="C40" s="192" t="s">
        <v>480</v>
      </c>
      <c r="D40" s="193"/>
      <c r="E40" s="193"/>
      <c r="F40" s="193"/>
      <c r="G40" s="194"/>
      <c r="H40" s="151" t="s">
        <v>446</v>
      </c>
      <c r="I40" s="295" t="s">
        <v>122</v>
      </c>
      <c r="J40" s="295"/>
      <c r="K40" s="276">
        <v>70000</v>
      </c>
      <c r="L40" s="276"/>
      <c r="M40" s="154"/>
      <c r="N40" s="140">
        <f>SUM(K40:M40)</f>
        <v>70000</v>
      </c>
      <c r="O40" s="20"/>
      <c r="P40" s="20"/>
      <c r="Q40" s="20"/>
      <c r="R40" s="20"/>
    </row>
    <row r="41" spans="1:18" s="22" customFormat="1" ht="21" customHeight="1">
      <c r="A41" s="20"/>
      <c r="B41" s="12" t="s">
        <v>34</v>
      </c>
      <c r="C41" s="292" t="s">
        <v>443</v>
      </c>
      <c r="D41" s="293"/>
      <c r="E41" s="293"/>
      <c r="F41" s="293"/>
      <c r="G41" s="294"/>
      <c r="H41" s="151"/>
      <c r="I41" s="290"/>
      <c r="J41" s="291"/>
      <c r="K41" s="276"/>
      <c r="L41" s="276"/>
      <c r="M41" s="154"/>
      <c r="N41" s="140"/>
      <c r="O41" s="20"/>
      <c r="P41" s="20"/>
      <c r="Q41" s="20"/>
      <c r="R41" s="20"/>
    </row>
    <row r="42" spans="1:18" s="22" customFormat="1" ht="27.75" customHeight="1">
      <c r="A42" s="20"/>
      <c r="B42" s="12" t="s">
        <v>83</v>
      </c>
      <c r="C42" s="192" t="s">
        <v>464</v>
      </c>
      <c r="D42" s="193"/>
      <c r="E42" s="193"/>
      <c r="F42" s="193"/>
      <c r="G42" s="194"/>
      <c r="H42" s="151" t="s">
        <v>25</v>
      </c>
      <c r="I42" s="290" t="s">
        <v>296</v>
      </c>
      <c r="J42" s="291"/>
      <c r="K42" s="296">
        <v>1</v>
      </c>
      <c r="L42" s="296"/>
      <c r="M42" s="139"/>
      <c r="N42" s="141">
        <f>SUM(K42:M42)</f>
        <v>1</v>
      </c>
      <c r="O42" s="20"/>
      <c r="P42" s="20"/>
      <c r="Q42" s="20"/>
      <c r="R42" s="20"/>
    </row>
    <row r="43" spans="1:18" s="22" customFormat="1" ht="21" customHeight="1">
      <c r="A43" s="20"/>
      <c r="B43" s="12" t="s">
        <v>35</v>
      </c>
      <c r="C43" s="292" t="s">
        <v>444</v>
      </c>
      <c r="D43" s="293"/>
      <c r="E43" s="293"/>
      <c r="F43" s="293"/>
      <c r="G43" s="294"/>
      <c r="H43" s="151"/>
      <c r="I43" s="290"/>
      <c r="J43" s="291"/>
      <c r="K43" s="276"/>
      <c r="L43" s="276"/>
      <c r="M43" s="154"/>
      <c r="N43" s="140"/>
      <c r="O43" s="20"/>
      <c r="P43" s="20"/>
      <c r="Q43" s="20"/>
      <c r="R43" s="20"/>
    </row>
    <row r="44" spans="1:18" s="22" customFormat="1" ht="24.75" customHeight="1">
      <c r="A44" s="20"/>
      <c r="B44" s="12" t="s">
        <v>95</v>
      </c>
      <c r="C44" s="192" t="s">
        <v>481</v>
      </c>
      <c r="D44" s="193"/>
      <c r="E44" s="193"/>
      <c r="F44" s="193"/>
      <c r="G44" s="194"/>
      <c r="H44" s="151" t="s">
        <v>446</v>
      </c>
      <c r="I44" s="290" t="s">
        <v>343</v>
      </c>
      <c r="J44" s="291"/>
      <c r="K44" s="276">
        <v>70000</v>
      </c>
      <c r="L44" s="276"/>
      <c r="M44" s="154"/>
      <c r="N44" s="140">
        <f>SUM(K44:M44)</f>
        <v>70000</v>
      </c>
      <c r="O44" s="20"/>
      <c r="P44" s="20"/>
      <c r="Q44" s="20"/>
      <c r="R44" s="20"/>
    </row>
    <row r="45" spans="1:18" s="22" customFormat="1" ht="27" customHeight="1">
      <c r="A45" s="20"/>
      <c r="B45" s="12" t="s">
        <v>92</v>
      </c>
      <c r="C45" s="292" t="s">
        <v>482</v>
      </c>
      <c r="D45" s="293"/>
      <c r="E45" s="293"/>
      <c r="F45" s="293"/>
      <c r="G45" s="294"/>
      <c r="H45" s="151"/>
      <c r="I45" s="290"/>
      <c r="J45" s="291"/>
      <c r="K45" s="276"/>
      <c r="L45" s="276"/>
      <c r="M45" s="154"/>
      <c r="N45" s="140"/>
      <c r="O45" s="20"/>
      <c r="P45" s="20"/>
      <c r="Q45" s="20"/>
      <c r="R45" s="20"/>
    </row>
    <row r="46" spans="1:18" s="22" customFormat="1" ht="20.25" customHeight="1">
      <c r="A46" s="20"/>
      <c r="B46" s="12" t="s">
        <v>103</v>
      </c>
      <c r="C46" s="192" t="s">
        <v>483</v>
      </c>
      <c r="D46" s="193"/>
      <c r="E46" s="193"/>
      <c r="F46" s="193"/>
      <c r="G46" s="194"/>
      <c r="H46" s="176" t="s">
        <v>32</v>
      </c>
      <c r="I46" s="290" t="s">
        <v>40</v>
      </c>
      <c r="J46" s="291"/>
      <c r="K46" s="296">
        <v>100</v>
      </c>
      <c r="L46" s="296"/>
      <c r="M46" s="139"/>
      <c r="N46" s="141">
        <v>100</v>
      </c>
      <c r="O46" s="20"/>
      <c r="P46" s="20"/>
      <c r="Q46" s="20"/>
      <c r="R46" s="20"/>
    </row>
    <row r="47" spans="1:18" ht="24" customHeight="1"/>
    <row r="48" spans="1:18" s="145" customFormat="1" ht="39.75" customHeight="1">
      <c r="A48" s="289" t="s">
        <v>486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166"/>
      <c r="P48" s="146"/>
      <c r="Q48" s="166"/>
      <c r="R48" s="166"/>
    </row>
    <row r="49" spans="1:18" s="145" customFormat="1" ht="27.75" customHeight="1">
      <c r="A49" s="289" t="s">
        <v>36</v>
      </c>
      <c r="B49" s="289"/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166"/>
      <c r="P49" s="146"/>
      <c r="Q49" s="166"/>
      <c r="R49" s="166"/>
    </row>
    <row r="50" spans="1:18" s="145" customFormat="1" ht="27.75" customHeight="1">
      <c r="A50" s="312" t="s">
        <v>460</v>
      </c>
      <c r="B50" s="312"/>
      <c r="C50" s="312"/>
      <c r="D50" s="312"/>
      <c r="E50" s="312"/>
      <c r="F50" s="312"/>
      <c r="G50" s="312"/>
      <c r="H50" s="312"/>
      <c r="I50" s="312"/>
      <c r="J50" s="312"/>
      <c r="K50" s="312"/>
      <c r="L50" s="312"/>
      <c r="M50" s="312"/>
      <c r="N50" s="312"/>
      <c r="O50" s="166"/>
      <c r="P50" s="146"/>
      <c r="Q50" s="166"/>
      <c r="R50" s="166"/>
    </row>
    <row r="51" spans="1:18" s="145" customFormat="1" ht="29.25" customHeight="1">
      <c r="A51" s="289" t="s">
        <v>487</v>
      </c>
      <c r="B51" s="289"/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166"/>
      <c r="P51" s="146"/>
      <c r="Q51" s="166"/>
      <c r="R51" s="166"/>
    </row>
    <row r="52" spans="1:18" s="145" customFormat="1" ht="27.75" customHeight="1">
      <c r="A52" s="131"/>
      <c r="B52" s="167"/>
      <c r="C52" s="166" t="s">
        <v>461</v>
      </c>
      <c r="D52" s="168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</row>
    <row r="53" spans="1:18" s="145" customFormat="1" ht="24.75" customHeight="1">
      <c r="A53" s="131"/>
      <c r="B53" s="167"/>
      <c r="C53" s="166" t="s">
        <v>462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</row>
  </sheetData>
  <mergeCells count="77">
    <mergeCell ref="A51:N51"/>
    <mergeCell ref="A50:N50"/>
    <mergeCell ref="A49:N49"/>
    <mergeCell ref="G29:H29"/>
    <mergeCell ref="C30:F30"/>
    <mergeCell ref="K29:L29"/>
    <mergeCell ref="I31:J31"/>
    <mergeCell ref="K33:L33"/>
    <mergeCell ref="I33:J33"/>
    <mergeCell ref="G31:H31"/>
    <mergeCell ref="C39:G39"/>
    <mergeCell ref="C44:G44"/>
    <mergeCell ref="K38:L38"/>
    <mergeCell ref="H3:N3"/>
    <mergeCell ref="A7:N7"/>
    <mergeCell ref="A8:N8"/>
    <mergeCell ref="K16:L16"/>
    <mergeCell ref="G28:H28"/>
    <mergeCell ref="C28:F28"/>
    <mergeCell ref="C26:M26"/>
    <mergeCell ref="E13:L13"/>
    <mergeCell ref="B19:M19"/>
    <mergeCell ref="C21:M21"/>
    <mergeCell ref="C22:M22"/>
    <mergeCell ref="B23:M23"/>
    <mergeCell ref="B18:F18"/>
    <mergeCell ref="B20:M20"/>
    <mergeCell ref="E10:L10"/>
    <mergeCell ref="E14:L14"/>
    <mergeCell ref="E12:L12"/>
    <mergeCell ref="K39:L39"/>
    <mergeCell ref="I30:J30"/>
    <mergeCell ref="C31:F31"/>
    <mergeCell ref="B32:K32"/>
    <mergeCell ref="I37:J37"/>
    <mergeCell ref="K37:L37"/>
    <mergeCell ref="K36:L36"/>
    <mergeCell ref="I36:J36"/>
    <mergeCell ref="C36:G36"/>
    <mergeCell ref="K34:L34"/>
    <mergeCell ref="G30:H30"/>
    <mergeCell ref="K30:L30"/>
    <mergeCell ref="C29:F29"/>
    <mergeCell ref="K40:L40"/>
    <mergeCell ref="I41:J41"/>
    <mergeCell ref="B33:H33"/>
    <mergeCell ref="C25:M25"/>
    <mergeCell ref="K31:L31"/>
    <mergeCell ref="K28:L28"/>
    <mergeCell ref="C41:G41"/>
    <mergeCell ref="C37:G37"/>
    <mergeCell ref="I38:J38"/>
    <mergeCell ref="B34:H34"/>
    <mergeCell ref="B27:I27"/>
    <mergeCell ref="I28:J28"/>
    <mergeCell ref="I29:J29"/>
    <mergeCell ref="C38:G38"/>
    <mergeCell ref="I34:J34"/>
    <mergeCell ref="I39:J39"/>
    <mergeCell ref="K41:L41"/>
    <mergeCell ref="K42:L42"/>
    <mergeCell ref="K43:L43"/>
    <mergeCell ref="K44:L44"/>
    <mergeCell ref="K46:L46"/>
    <mergeCell ref="C40:G40"/>
    <mergeCell ref="C43:G43"/>
    <mergeCell ref="C42:G42"/>
    <mergeCell ref="I44:J44"/>
    <mergeCell ref="I42:J42"/>
    <mergeCell ref="I40:J40"/>
    <mergeCell ref="A48:N48"/>
    <mergeCell ref="I45:J45"/>
    <mergeCell ref="I43:J43"/>
    <mergeCell ref="C45:G45"/>
    <mergeCell ref="K45:L45"/>
    <mergeCell ref="C46:G46"/>
    <mergeCell ref="I46:J46"/>
  </mergeCells>
  <phoneticPr fontId="27" type="noConversion"/>
  <pageMargins left="0.45" right="0.19685039370078741" top="0.39370078740157483" bottom="0.3" header="0" footer="0"/>
  <pageSetup paperSize="9" scale="60" orientation="landscape" r:id="rId1"/>
  <rowBreaks count="1" manualBreakCount="1">
    <brk id="34" max="14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1017320 (1017321+1017324)</vt:lpstr>
      <vt:lpstr>1517462+1517463+1517464(Оля)</vt:lpstr>
      <vt:lpstr>1517367 Амбулаторії</vt:lpstr>
      <vt:lpstr>'1017320 (1017321+1017324)'!Область_печати</vt:lpstr>
      <vt:lpstr>'1517367 Амбулаторії'!Область_печати</vt:lpstr>
      <vt:lpstr>'1517462+1517463+1517464(Оля)'!Область_печати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2020-04-13T07:33:02Z</cp:lastPrinted>
  <dcterms:created xsi:type="dcterms:W3CDTF">2012-03-19T11:24:42Z</dcterms:created>
  <dcterms:modified xsi:type="dcterms:W3CDTF">2021-04-16T06:18:29Z</dcterms:modified>
</cp:coreProperties>
</file>